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Y5" i="3" l="1"/>
  <c r="Y6" i="3"/>
  <c r="Y7" i="3"/>
  <c r="Y8" i="3"/>
  <c r="Y4" i="3"/>
  <c r="X9" i="3"/>
  <c r="X5" i="3"/>
  <c r="X6" i="3"/>
  <c r="X7" i="3"/>
  <c r="X8" i="3"/>
  <c r="X4" i="3"/>
  <c r="W5" i="3"/>
  <c r="W6" i="3"/>
  <c r="W7" i="3"/>
  <c r="W8" i="3"/>
  <c r="W4" i="3"/>
  <c r="V5" i="3"/>
  <c r="V6" i="3"/>
  <c r="V7" i="3"/>
  <c r="V8" i="3"/>
  <c r="V4" i="3"/>
  <c r="U5" i="3"/>
  <c r="U6" i="3"/>
  <c r="U7" i="3"/>
  <c r="U8" i="3"/>
  <c r="U4" i="3"/>
  <c r="AE19" i="3"/>
  <c r="AE15" i="3"/>
  <c r="AE16" i="3"/>
  <c r="AE17" i="3"/>
  <c r="AE18" i="3"/>
  <c r="AE14" i="3"/>
  <c r="AD19" i="3"/>
  <c r="AD15" i="3"/>
  <c r="AD16" i="3"/>
  <c r="AD17" i="3"/>
  <c r="AD18" i="3"/>
  <c r="AD14" i="3"/>
  <c r="AC15" i="3"/>
  <c r="AC16" i="3"/>
  <c r="AC17" i="3"/>
  <c r="AC18" i="3"/>
  <c r="AC14" i="3"/>
  <c r="AB15" i="3"/>
  <c r="AB16" i="3"/>
  <c r="AB17" i="3"/>
  <c r="AB18" i="3"/>
  <c r="AB14" i="3"/>
  <c r="AA15" i="3"/>
  <c r="AA16" i="3"/>
  <c r="AA17" i="3"/>
  <c r="AA18" i="3"/>
  <c r="AA14" i="3"/>
  <c r="W45" i="2"/>
  <c r="W46" i="2"/>
  <c r="W47" i="2"/>
  <c r="W49" i="2" s="1"/>
  <c r="W48" i="2"/>
  <c r="W44" i="2"/>
  <c r="V49" i="2"/>
  <c r="V45" i="2"/>
  <c r="V46" i="2"/>
  <c r="V47" i="2"/>
  <c r="V48" i="2"/>
  <c r="V44" i="2"/>
  <c r="U45" i="2"/>
  <c r="U46" i="2"/>
  <c r="U47" i="2"/>
  <c r="U48" i="2"/>
  <c r="U44" i="2"/>
  <c r="T45" i="2"/>
  <c r="T46" i="2"/>
  <c r="T47" i="2"/>
  <c r="T48" i="2"/>
  <c r="T44" i="2"/>
  <c r="S45" i="2"/>
  <c r="S46" i="2"/>
  <c r="S47" i="2"/>
  <c r="S48" i="2"/>
  <c r="S44" i="2"/>
  <c r="L46" i="2"/>
  <c r="L47" i="2"/>
  <c r="L48" i="2"/>
  <c r="K46" i="2"/>
  <c r="K47" i="2"/>
  <c r="K48" i="2"/>
  <c r="J45" i="2"/>
  <c r="J46" i="2"/>
  <c r="J47" i="2"/>
  <c r="J48" i="2"/>
  <c r="J44" i="2"/>
  <c r="I45" i="2"/>
  <c r="K45" i="2" s="1"/>
  <c r="I46" i="2"/>
  <c r="I47" i="2"/>
  <c r="I48" i="2"/>
  <c r="I44" i="2"/>
  <c r="K44" i="2" s="1"/>
  <c r="U39" i="2"/>
  <c r="U35" i="2"/>
  <c r="U36" i="2"/>
  <c r="U37" i="2"/>
  <c r="U38" i="2"/>
  <c r="U34" i="2"/>
  <c r="T39" i="2"/>
  <c r="T35" i="2"/>
  <c r="T36" i="2"/>
  <c r="T37" i="2"/>
  <c r="T38" i="2"/>
  <c r="T34" i="2"/>
  <c r="S35" i="2"/>
  <c r="S36" i="2"/>
  <c r="S37" i="2"/>
  <c r="S38" i="2"/>
  <c r="S34" i="2"/>
  <c r="R35" i="2"/>
  <c r="R36" i="2"/>
  <c r="R37" i="2"/>
  <c r="R38" i="2"/>
  <c r="R34" i="2"/>
  <c r="Q35" i="2"/>
  <c r="Q36" i="2"/>
  <c r="Q37" i="2"/>
  <c r="Q38" i="2"/>
  <c r="Q34" i="2"/>
  <c r="K39" i="2"/>
  <c r="K35" i="2"/>
  <c r="K36" i="2"/>
  <c r="K37" i="2"/>
  <c r="K38" i="2"/>
  <c r="K34" i="2"/>
  <c r="J39" i="2"/>
  <c r="J35" i="2"/>
  <c r="J36" i="2"/>
  <c r="J37" i="2"/>
  <c r="J38" i="2"/>
  <c r="J34" i="2"/>
  <c r="I35" i="2"/>
  <c r="I36" i="2"/>
  <c r="I37" i="2"/>
  <c r="I38" i="2"/>
  <c r="I34" i="2"/>
  <c r="H35" i="2"/>
  <c r="H36" i="2"/>
  <c r="H37" i="2"/>
  <c r="H38" i="2"/>
  <c r="H34" i="2"/>
  <c r="G35" i="2"/>
  <c r="G36" i="2"/>
  <c r="G37" i="2"/>
  <c r="G38" i="2"/>
  <c r="G34" i="2"/>
  <c r="L29" i="2"/>
  <c r="L25" i="2"/>
  <c r="L26" i="2"/>
  <c r="L27" i="2"/>
  <c r="L28" i="2"/>
  <c r="L24" i="2"/>
  <c r="K29" i="2"/>
  <c r="K25" i="2"/>
  <c r="K26" i="2"/>
  <c r="K27" i="2"/>
  <c r="K28" i="2"/>
  <c r="K24" i="2"/>
  <c r="J25" i="2"/>
  <c r="J26" i="2"/>
  <c r="J27" i="2"/>
  <c r="J28" i="2"/>
  <c r="J24" i="2"/>
  <c r="I25" i="2"/>
  <c r="I26" i="2"/>
  <c r="I27" i="2"/>
  <c r="I28" i="2"/>
  <c r="I24" i="2"/>
  <c r="H25" i="2"/>
  <c r="H26" i="2"/>
  <c r="H27" i="2"/>
  <c r="H28" i="2"/>
  <c r="H24" i="2"/>
  <c r="T19" i="2"/>
  <c r="T15" i="2"/>
  <c r="T16" i="2"/>
  <c r="T17" i="2"/>
  <c r="T18" i="2"/>
  <c r="T14" i="2"/>
  <c r="S19" i="2"/>
  <c r="S15" i="2"/>
  <c r="S16" i="2"/>
  <c r="S17" i="2"/>
  <c r="S18" i="2"/>
  <c r="S14" i="2"/>
  <c r="R15" i="2"/>
  <c r="R16" i="2"/>
  <c r="R17" i="2"/>
  <c r="R18" i="2"/>
  <c r="R14" i="2"/>
  <c r="Q15" i="2"/>
  <c r="Q16" i="2"/>
  <c r="Q17" i="2"/>
  <c r="Q18" i="2"/>
  <c r="Q14" i="2"/>
  <c r="P15" i="2"/>
  <c r="P16" i="2"/>
  <c r="P17" i="2"/>
  <c r="P18" i="2"/>
  <c r="P14" i="2"/>
  <c r="N4" i="2"/>
  <c r="P6" i="2"/>
  <c r="P7" i="2"/>
  <c r="Q7" i="2" s="1"/>
  <c r="O5" i="2"/>
  <c r="O6" i="2"/>
  <c r="Q6" i="2" s="1"/>
  <c r="O7" i="2"/>
  <c r="O8" i="2"/>
  <c r="O4" i="2"/>
  <c r="N5" i="2"/>
  <c r="P5" i="2" s="1"/>
  <c r="N6" i="2"/>
  <c r="N7" i="2"/>
  <c r="N8" i="2"/>
  <c r="P8" i="2" s="1"/>
  <c r="Q8" i="2" s="1"/>
  <c r="P4" i="2"/>
  <c r="Y20" i="1"/>
  <c r="Y16" i="1"/>
  <c r="Y17" i="1"/>
  <c r="Y18" i="1"/>
  <c r="Y19" i="1"/>
  <c r="Y15" i="1"/>
  <c r="X20" i="1"/>
  <c r="X16" i="1"/>
  <c r="X17" i="1"/>
  <c r="X18" i="1"/>
  <c r="X19" i="1"/>
  <c r="X15" i="1"/>
  <c r="W16" i="1"/>
  <c r="W17" i="1"/>
  <c r="W18" i="1"/>
  <c r="W19" i="1"/>
  <c r="W15" i="1"/>
  <c r="V15" i="1"/>
  <c r="AC9" i="1"/>
  <c r="AC8" i="1"/>
  <c r="AC7" i="1"/>
  <c r="AC6" i="1"/>
  <c r="AC5" i="1"/>
  <c r="V16" i="1"/>
  <c r="V17" i="1"/>
  <c r="V18" i="1"/>
  <c r="V19" i="1"/>
  <c r="U16" i="1"/>
  <c r="U17" i="1"/>
  <c r="U18" i="1"/>
  <c r="U19" i="1"/>
  <c r="U15" i="1"/>
  <c r="AB9" i="1"/>
  <c r="AD9" i="1" s="1"/>
  <c r="AB8" i="1"/>
  <c r="AB7" i="1"/>
  <c r="AD7" i="1" s="1"/>
  <c r="AB6" i="1"/>
  <c r="AB5" i="1"/>
  <c r="AD5" i="1" s="1"/>
  <c r="AD6" i="1"/>
  <c r="AA5" i="1"/>
  <c r="L45" i="2" l="1"/>
  <c r="L44" i="2"/>
  <c r="Y9" i="3"/>
  <c r="Q4" i="2"/>
  <c r="Q5" i="2"/>
  <c r="AD8" i="1"/>
  <c r="AE8" i="1" s="1"/>
  <c r="AE6" i="1"/>
  <c r="AE5" i="1"/>
  <c r="AE9" i="1"/>
  <c r="AE7" i="1"/>
  <c r="AE10" i="1" s="1"/>
  <c r="L49" i="2" l="1"/>
  <c r="M46" i="2" s="1"/>
  <c r="M44" i="2"/>
  <c r="M48" i="2"/>
  <c r="M45" i="2"/>
  <c r="Q9" i="2"/>
  <c r="AF5" i="1"/>
  <c r="M47" i="2" l="1"/>
  <c r="M49" i="2"/>
  <c r="R6" i="2"/>
  <c r="R7" i="2"/>
  <c r="R8" i="2"/>
  <c r="R4" i="2"/>
  <c r="R5" i="2"/>
  <c r="AF9" i="1"/>
  <c r="AF8" i="1"/>
  <c r="AF6" i="1"/>
  <c r="AF7" i="1"/>
  <c r="R9" i="2" l="1"/>
  <c r="AF10" i="1"/>
</calcChain>
</file>

<file path=xl/sharedStrings.xml><?xml version="1.0" encoding="utf-8"?>
<sst xmlns="http://schemas.openxmlformats.org/spreadsheetml/2006/main" count="198" uniqueCount="46">
  <si>
    <t>Jenis</t>
  </si>
  <si>
    <t>Sampel</t>
  </si>
  <si>
    <t>Mikroalga</t>
  </si>
  <si>
    <t>Makroalga</t>
  </si>
  <si>
    <t>IP</t>
  </si>
  <si>
    <t>n</t>
  </si>
  <si>
    <t>s</t>
  </si>
  <si>
    <t>vi</t>
  </si>
  <si>
    <t>oi</t>
  </si>
  <si>
    <t>vi.oi</t>
  </si>
  <si>
    <t>Protozoa</t>
  </si>
  <si>
    <t>Lamun</t>
  </si>
  <si>
    <t>Crustacea</t>
  </si>
  <si>
    <t>Komposisi makanan betina</t>
  </si>
  <si>
    <t>Komposisi makanan jantan</t>
  </si>
  <si>
    <t>13, 15, 18, 19, 22, 33, 34, 35, 38, 39, 41</t>
  </si>
  <si>
    <t>109-122</t>
  </si>
  <si>
    <t>4, 6, 17, 20, 21, 23, 24, 25, 30, 31, 32, 36, 37</t>
  </si>
  <si>
    <t>123-136</t>
  </si>
  <si>
    <t>9, 12, 14, 26, 27</t>
  </si>
  <si>
    <t>137-150</t>
  </si>
  <si>
    <t>151-164</t>
  </si>
  <si>
    <t>7, 10, 29, 40</t>
  </si>
  <si>
    <t>165-178</t>
  </si>
  <si>
    <t>28, 42</t>
  </si>
  <si>
    <t>179-192</t>
  </si>
  <si>
    <t>1, 2, 5, 8, 16, 43</t>
  </si>
  <si>
    <t>193-206</t>
  </si>
  <si>
    <t>3, 11</t>
  </si>
  <si>
    <t>Sep</t>
  </si>
  <si>
    <t>Okto</t>
  </si>
  <si>
    <t>Index of Propoderance (%)</t>
  </si>
  <si>
    <t>Jumlah sampel (n)</t>
  </si>
  <si>
    <t>Panjang kelas (mm)</t>
  </si>
  <si>
    <t>Betina</t>
  </si>
  <si>
    <t>Jantan</t>
  </si>
  <si>
    <t>Jenis Kelamin</t>
  </si>
  <si>
    <t>September</t>
  </si>
  <si>
    <t>Oktober</t>
  </si>
  <si>
    <t>Sampel ke</t>
  </si>
  <si>
    <t>usus</t>
  </si>
  <si>
    <t>Bobot (gram)</t>
  </si>
  <si>
    <t>Panjang (mm)</t>
  </si>
  <si>
    <t xml:space="preserve">TL (mm) </t>
  </si>
  <si>
    <t>Bulan</t>
  </si>
  <si>
    <t>Bobot tubuh (gram)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</si>
</sst>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0" fillId="0" borderId="0" xfId="0"/>
    <xf numFmtId="0" fontId="0" fillId="0" borderId="0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0" fontId="0" fillId="2" borderId="0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2" xfId="0" applyBorder="1"/>
    <xf numFmtId="0" fontId="0" fillId="2" borderId="2" xfId="0" applyFill="1" applyBorder="1"/>
    <xf numFmtId="0" fontId="0" fillId="0" borderId="14" xfId="0" applyBorder="1"/>
    <xf numFmtId="0" fontId="0" fillId="0" borderId="9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9" xfId="0" applyFill="1" applyBorder="1"/>
    <xf numFmtId="0" fontId="0" fillId="0" borderId="2" xfId="0" applyFill="1" applyBorder="1"/>
    <xf numFmtId="0" fontId="0" fillId="0" borderId="7" xfId="0" applyBorder="1"/>
    <xf numFmtId="0" fontId="0" fillId="0" borderId="15" xfId="0" applyBorder="1"/>
    <xf numFmtId="0" fontId="0" fillId="0" borderId="6" xfId="0" applyBorder="1"/>
    <xf numFmtId="0" fontId="0" fillId="0" borderId="5" xfId="0" applyBorder="1"/>
    <xf numFmtId="0" fontId="0" fillId="0" borderId="16" xfId="0" applyBorder="1"/>
    <xf numFmtId="0" fontId="0" fillId="0" borderId="4" xfId="0" applyBorder="1"/>
    <xf numFmtId="0" fontId="0" fillId="3" borderId="3" xfId="0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12" xfId="0" applyFill="1" applyBorder="1"/>
    <xf numFmtId="0" fontId="0" fillId="5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2" borderId="14" xfId="0" applyFill="1" applyBorder="1"/>
    <xf numFmtId="0" fontId="0" fillId="2" borderId="10" xfId="0" applyFill="1" applyBorder="1"/>
    <xf numFmtId="0" fontId="0" fillId="0" borderId="18" xfId="0" applyBorder="1"/>
    <xf numFmtId="0" fontId="0" fillId="0" borderId="19" xfId="0" applyBorder="1"/>
    <xf numFmtId="0" fontId="0" fillId="0" borderId="8" xfId="0" applyBorder="1"/>
    <xf numFmtId="0" fontId="0" fillId="4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7" borderId="3" xfId="0" applyFill="1" applyBorder="1" applyAlignment="1">
      <alignment horizontal="center" vertical="center"/>
    </xf>
    <xf numFmtId="0" fontId="0" fillId="0" borderId="23" xfId="0" applyBorder="1"/>
    <xf numFmtId="0" fontId="0" fillId="8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24" xfId="0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opLeftCell="Y2" workbookViewId="0">
      <selection activeCell="AD16" sqref="AD16"/>
    </sheetView>
  </sheetViews>
  <sheetFormatPr defaultRowHeight="15" x14ac:dyDescent="0.25"/>
  <cols>
    <col min="1" max="1" width="13.28515625" customWidth="1"/>
    <col min="15" max="26" width="9.140625" style="14"/>
    <col min="27" max="27" width="9.140625" style="19"/>
    <col min="35" max="35" width="11.28515625" style="51" customWidth="1"/>
    <col min="36" max="40" width="12.28515625" customWidth="1"/>
  </cols>
  <sheetData>
    <row r="1" spans="1:40" ht="15" hidden="1" customHeight="1" x14ac:dyDescent="0.25">
      <c r="A1" t="s">
        <v>13</v>
      </c>
    </row>
    <row r="2" spans="1:40" s="17" customFormat="1" ht="15" customHeight="1" thickBot="1" x14ac:dyDescent="0.3">
      <c r="A2" s="63" t="s">
        <v>13</v>
      </c>
      <c r="B2" s="63"/>
      <c r="C2" s="63"/>
      <c r="AA2" s="19"/>
      <c r="AI2" s="51"/>
    </row>
    <row r="3" spans="1:40" x14ac:dyDescent="0.25">
      <c r="A3" s="67" t="s">
        <v>0</v>
      </c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4"/>
      <c r="AB3" s="3"/>
      <c r="AC3" s="3"/>
      <c r="AD3" s="3"/>
      <c r="AE3" s="3"/>
      <c r="AF3" s="27"/>
      <c r="AG3" s="1"/>
      <c r="AH3" s="1"/>
      <c r="AJ3" s="1"/>
      <c r="AK3" s="1"/>
      <c r="AL3" s="1"/>
      <c r="AM3" s="1"/>
    </row>
    <row r="4" spans="1:40" x14ac:dyDescent="0.25">
      <c r="A4" s="68"/>
      <c r="B4" s="10">
        <v>1</v>
      </c>
      <c r="C4" s="10">
        <v>2</v>
      </c>
      <c r="D4" s="10">
        <v>3</v>
      </c>
      <c r="E4" s="10">
        <v>6</v>
      </c>
      <c r="F4" s="10">
        <v>7</v>
      </c>
      <c r="G4" s="10">
        <v>8</v>
      </c>
      <c r="H4" s="10">
        <v>9</v>
      </c>
      <c r="I4" s="10">
        <v>10</v>
      </c>
      <c r="J4" s="10">
        <v>12</v>
      </c>
      <c r="K4" s="10">
        <v>13</v>
      </c>
      <c r="L4" s="10">
        <v>14</v>
      </c>
      <c r="M4" s="10">
        <v>15</v>
      </c>
      <c r="N4" s="10">
        <v>17</v>
      </c>
      <c r="O4" s="10">
        <v>21</v>
      </c>
      <c r="P4" s="10">
        <v>23</v>
      </c>
      <c r="Q4" s="10">
        <v>24</v>
      </c>
      <c r="R4" s="10">
        <v>27</v>
      </c>
      <c r="S4" s="10">
        <v>28</v>
      </c>
      <c r="T4" s="10">
        <v>29</v>
      </c>
      <c r="U4" s="10">
        <v>33</v>
      </c>
      <c r="V4" s="10">
        <v>34</v>
      </c>
      <c r="W4" s="10">
        <v>37</v>
      </c>
      <c r="X4" s="10">
        <v>40</v>
      </c>
      <c r="Y4" s="10">
        <v>41</v>
      </c>
      <c r="Z4" s="10">
        <v>43</v>
      </c>
      <c r="AA4" s="11" t="s">
        <v>5</v>
      </c>
      <c r="AB4" s="10" t="s">
        <v>6</v>
      </c>
      <c r="AC4" s="10" t="s">
        <v>7</v>
      </c>
      <c r="AD4" s="10" t="s">
        <v>8</v>
      </c>
      <c r="AE4" s="10" t="s">
        <v>9</v>
      </c>
      <c r="AF4" s="24" t="s">
        <v>4</v>
      </c>
      <c r="AG4" s="1"/>
      <c r="AH4" s="1"/>
      <c r="AJ4" s="1"/>
      <c r="AK4" s="1"/>
      <c r="AL4" s="1"/>
      <c r="AM4" s="1"/>
    </row>
    <row r="5" spans="1:40" x14ac:dyDescent="0.25">
      <c r="A5" s="8" t="s">
        <v>2</v>
      </c>
      <c r="B5" s="2">
        <v>3813</v>
      </c>
      <c r="C5" s="2">
        <v>84</v>
      </c>
      <c r="D5" s="2">
        <v>506</v>
      </c>
      <c r="E5" s="2">
        <v>57</v>
      </c>
      <c r="F5" s="2">
        <v>209</v>
      </c>
      <c r="G5" s="2">
        <v>28</v>
      </c>
      <c r="H5" s="2">
        <v>861</v>
      </c>
      <c r="I5" s="2">
        <v>998</v>
      </c>
      <c r="J5" s="2">
        <v>4</v>
      </c>
      <c r="K5" s="2">
        <v>297</v>
      </c>
      <c r="L5" s="2">
        <v>1295</v>
      </c>
      <c r="M5" s="2">
        <v>1055</v>
      </c>
      <c r="N5" s="2">
        <v>795</v>
      </c>
      <c r="O5" s="16">
        <v>773</v>
      </c>
      <c r="P5" s="16">
        <v>438</v>
      </c>
      <c r="Q5" s="16">
        <v>330</v>
      </c>
      <c r="R5" s="16">
        <v>345</v>
      </c>
      <c r="S5" s="16">
        <v>1169</v>
      </c>
      <c r="T5" s="16">
        <v>827</v>
      </c>
      <c r="U5" s="16">
        <v>878</v>
      </c>
      <c r="V5" s="16">
        <v>214</v>
      </c>
      <c r="W5" s="16">
        <v>491</v>
      </c>
      <c r="X5" s="16">
        <v>429</v>
      </c>
      <c r="Y5" s="16">
        <v>292</v>
      </c>
      <c r="Z5" s="16">
        <v>440</v>
      </c>
      <c r="AA5" s="6">
        <f>COUNT(B4:Z4)</f>
        <v>25</v>
      </c>
      <c r="AB5" s="2">
        <f>COUNT(B5:Z5)</f>
        <v>25</v>
      </c>
      <c r="AC5" s="2">
        <f>SUM(B5:Z5)/$AA$5</f>
        <v>665.12</v>
      </c>
      <c r="AD5" s="2">
        <f>(AB5/$AA$5)*100</f>
        <v>100</v>
      </c>
      <c r="AE5" s="2">
        <f>AC5*AD5</f>
        <v>66512</v>
      </c>
      <c r="AF5" s="25">
        <f>(AE5/$AE$10)*100</f>
        <v>60.248385091097234</v>
      </c>
    </row>
    <row r="6" spans="1:40" x14ac:dyDescent="0.25">
      <c r="A6" s="8" t="s">
        <v>3</v>
      </c>
      <c r="B6" s="2">
        <v>6648</v>
      </c>
      <c r="C6" s="2">
        <v>52</v>
      </c>
      <c r="D6" s="2">
        <v>24</v>
      </c>
      <c r="E6" s="2">
        <v>112</v>
      </c>
      <c r="F6" s="2">
        <v>9</v>
      </c>
      <c r="G6" s="2">
        <v>59</v>
      </c>
      <c r="H6" s="2">
        <v>45</v>
      </c>
      <c r="I6" s="2">
        <v>65</v>
      </c>
      <c r="J6" s="2">
        <v>154</v>
      </c>
      <c r="K6" s="2">
        <v>247</v>
      </c>
      <c r="L6" s="2">
        <v>215</v>
      </c>
      <c r="M6" s="2">
        <v>602</v>
      </c>
      <c r="N6" s="2">
        <v>406</v>
      </c>
      <c r="O6" s="16">
        <v>1070</v>
      </c>
      <c r="P6" s="16">
        <v>128</v>
      </c>
      <c r="Q6" s="16">
        <v>458</v>
      </c>
      <c r="R6" s="16">
        <v>127</v>
      </c>
      <c r="S6" s="16">
        <v>106</v>
      </c>
      <c r="T6" s="16">
        <v>26</v>
      </c>
      <c r="U6" s="16">
        <v>139</v>
      </c>
      <c r="V6" s="16">
        <v>193</v>
      </c>
      <c r="W6" s="16">
        <v>79</v>
      </c>
      <c r="X6" s="15"/>
      <c r="Y6" s="15"/>
      <c r="Z6" s="16">
        <v>286</v>
      </c>
      <c r="AA6" s="6"/>
      <c r="AB6" s="18">
        <f>COUNT(B6:Z6)</f>
        <v>23</v>
      </c>
      <c r="AC6" s="18">
        <f>SUM(B6:Z6)/$AA$5</f>
        <v>450</v>
      </c>
      <c r="AD6" s="2">
        <f t="shared" ref="AD6:AD9" si="0">(AB6/$AA$5)*100</f>
        <v>92</v>
      </c>
      <c r="AE6" s="2">
        <f t="shared" ref="AE6:AE9" si="1">AC6*AD6</f>
        <v>41400</v>
      </c>
      <c r="AF6" s="25">
        <f t="shared" ref="AF6:AF9" si="2">(AE6/$AE$10)*100</f>
        <v>37.501250041668058</v>
      </c>
    </row>
    <row r="7" spans="1:40" x14ac:dyDescent="0.25">
      <c r="A7" s="8" t="s">
        <v>10</v>
      </c>
      <c r="B7" s="2"/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6"/>
      <c r="AB7" s="18">
        <f>COUNT(B7:Z7)</f>
        <v>1</v>
      </c>
      <c r="AC7" s="18">
        <f>SUM(B7:Z7)/$AA$5</f>
        <v>0.04</v>
      </c>
      <c r="AD7" s="2">
        <f t="shared" si="0"/>
        <v>4</v>
      </c>
      <c r="AE7" s="2">
        <f t="shared" si="1"/>
        <v>0.16</v>
      </c>
      <c r="AF7" s="25">
        <f t="shared" si="2"/>
        <v>1.449323673107944E-4</v>
      </c>
    </row>
    <row r="8" spans="1:40" x14ac:dyDescent="0.25">
      <c r="A8" s="8" t="s">
        <v>11</v>
      </c>
      <c r="B8" s="2"/>
      <c r="C8" s="2"/>
      <c r="D8" s="2">
        <v>31</v>
      </c>
      <c r="E8" s="2">
        <v>5</v>
      </c>
      <c r="F8" s="2">
        <v>6</v>
      </c>
      <c r="G8" s="2">
        <v>2</v>
      </c>
      <c r="H8" s="2">
        <v>78</v>
      </c>
      <c r="I8" s="2">
        <v>6</v>
      </c>
      <c r="J8" s="2">
        <v>22</v>
      </c>
      <c r="K8" s="2">
        <v>54</v>
      </c>
      <c r="L8" s="2">
        <v>53</v>
      </c>
      <c r="M8" s="2">
        <v>33</v>
      </c>
      <c r="N8" s="2">
        <v>45</v>
      </c>
      <c r="O8" s="16">
        <v>20</v>
      </c>
      <c r="P8" s="16">
        <v>18</v>
      </c>
      <c r="Q8" s="16">
        <v>21</v>
      </c>
      <c r="R8" s="16">
        <v>7</v>
      </c>
      <c r="S8" s="16">
        <v>24</v>
      </c>
      <c r="T8" s="16">
        <v>15</v>
      </c>
      <c r="U8" s="16">
        <v>32</v>
      </c>
      <c r="V8" s="16">
        <v>22</v>
      </c>
      <c r="W8" s="16">
        <v>101</v>
      </c>
      <c r="X8" s="16">
        <v>29</v>
      </c>
      <c r="Y8" s="16">
        <v>14</v>
      </c>
      <c r="Z8" s="16">
        <v>34</v>
      </c>
      <c r="AA8" s="6"/>
      <c r="AB8" s="18">
        <f>COUNT(B8:Z8)</f>
        <v>23</v>
      </c>
      <c r="AC8" s="18">
        <f>SUM(B8:Z8)/$AA$5</f>
        <v>26.88</v>
      </c>
      <c r="AD8" s="2">
        <f t="shared" si="0"/>
        <v>92</v>
      </c>
      <c r="AE8" s="2">
        <f t="shared" si="1"/>
        <v>2472.96</v>
      </c>
      <c r="AF8" s="25">
        <f t="shared" si="2"/>
        <v>2.2400746691556384</v>
      </c>
    </row>
    <row r="9" spans="1:40" x14ac:dyDescent="0.25">
      <c r="A9" s="8" t="s">
        <v>12</v>
      </c>
      <c r="B9" s="2"/>
      <c r="C9" s="2"/>
      <c r="D9" s="2"/>
      <c r="E9" s="2">
        <v>1</v>
      </c>
      <c r="F9" s="2"/>
      <c r="G9" s="2"/>
      <c r="H9" s="2">
        <v>1</v>
      </c>
      <c r="I9" s="2"/>
      <c r="J9" s="2"/>
      <c r="K9" s="2"/>
      <c r="L9" s="2"/>
      <c r="M9" s="2">
        <v>4</v>
      </c>
      <c r="N9" s="2"/>
      <c r="O9" s="15"/>
      <c r="P9" s="15"/>
      <c r="Q9" s="15"/>
      <c r="R9" s="16">
        <v>1</v>
      </c>
      <c r="S9" s="15">
        <v>1</v>
      </c>
      <c r="T9" s="15">
        <v>1</v>
      </c>
      <c r="U9" s="16">
        <v>1</v>
      </c>
      <c r="V9" s="15"/>
      <c r="W9" s="15"/>
      <c r="X9" s="15"/>
      <c r="Y9" s="15"/>
      <c r="Z9" s="15"/>
      <c r="AA9" s="6"/>
      <c r="AB9" s="18">
        <f>COUNT(B9:Z9)</f>
        <v>7</v>
      </c>
      <c r="AC9" s="18">
        <f>SUM(B9:Z9)/$AA$5</f>
        <v>0.4</v>
      </c>
      <c r="AD9" s="2">
        <f t="shared" si="0"/>
        <v>28.000000000000004</v>
      </c>
      <c r="AE9" s="2">
        <f t="shared" si="1"/>
        <v>11.200000000000003</v>
      </c>
      <c r="AF9" s="25">
        <f t="shared" si="2"/>
        <v>1.014526571175561E-2</v>
      </c>
    </row>
    <row r="10" spans="1:40" ht="15.75" thickBot="1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0"/>
      <c r="AC10" s="10"/>
      <c r="AD10" s="10"/>
      <c r="AE10" s="10">
        <f>SUM(AE5:AE9)</f>
        <v>110396.32</v>
      </c>
      <c r="AF10" s="26">
        <f>SUM(AF5:AF9)</f>
        <v>99.999999999999986</v>
      </c>
    </row>
    <row r="12" spans="1:40" ht="15.75" thickBot="1" x14ac:dyDescent="0.3">
      <c r="A12" s="63" t="s">
        <v>14</v>
      </c>
      <c r="B12" s="63"/>
      <c r="C12" s="63"/>
    </row>
    <row r="13" spans="1:40" ht="15" customHeight="1" x14ac:dyDescent="0.25">
      <c r="A13" s="67" t="s">
        <v>0</v>
      </c>
      <c r="B13" s="3">
        <v>4</v>
      </c>
      <c r="C13" s="3">
        <v>5</v>
      </c>
      <c r="D13" s="3">
        <v>11</v>
      </c>
      <c r="E13" s="3">
        <v>16</v>
      </c>
      <c r="F13" s="3">
        <v>18</v>
      </c>
      <c r="G13" s="3">
        <v>19</v>
      </c>
      <c r="H13" s="3">
        <v>20</v>
      </c>
      <c r="I13" s="3">
        <v>22</v>
      </c>
      <c r="J13" s="3">
        <v>25</v>
      </c>
      <c r="K13" s="3">
        <v>26</v>
      </c>
      <c r="L13" s="3">
        <v>30</v>
      </c>
      <c r="M13" s="3">
        <v>31</v>
      </c>
      <c r="N13" s="3">
        <v>32</v>
      </c>
      <c r="O13" s="3">
        <v>35</v>
      </c>
      <c r="P13" s="3">
        <v>36</v>
      </c>
      <c r="Q13" s="3">
        <v>38</v>
      </c>
      <c r="R13" s="3">
        <v>39</v>
      </c>
      <c r="S13" s="3">
        <v>42</v>
      </c>
      <c r="T13" s="4" t="s">
        <v>5</v>
      </c>
      <c r="U13" s="22" t="s">
        <v>6</v>
      </c>
      <c r="V13" s="22" t="s">
        <v>7</v>
      </c>
      <c r="W13" s="22" t="s">
        <v>8</v>
      </c>
      <c r="X13" s="22" t="s">
        <v>9</v>
      </c>
      <c r="Y13" s="23" t="s">
        <v>4</v>
      </c>
      <c r="AH13" s="66" t="s">
        <v>36</v>
      </c>
      <c r="AI13" s="65" t="s">
        <v>32</v>
      </c>
      <c r="AJ13" s="64" t="s">
        <v>31</v>
      </c>
      <c r="AK13" s="64"/>
      <c r="AL13" s="64"/>
      <c r="AM13" s="64"/>
      <c r="AN13" s="64"/>
    </row>
    <row r="14" spans="1:40" x14ac:dyDescent="0.25">
      <c r="A14" s="6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  <c r="U14" s="10"/>
      <c r="V14" s="10"/>
      <c r="W14" s="10"/>
      <c r="X14" s="10"/>
      <c r="Y14" s="24"/>
      <c r="AH14" s="66"/>
      <c r="AI14" s="65"/>
      <c r="AJ14" s="54" t="s">
        <v>2</v>
      </c>
      <c r="AK14" s="54" t="s">
        <v>3</v>
      </c>
      <c r="AL14" s="54" t="s">
        <v>10</v>
      </c>
      <c r="AM14" s="54" t="s">
        <v>11</v>
      </c>
      <c r="AN14" s="54" t="s">
        <v>12</v>
      </c>
    </row>
    <row r="15" spans="1:40" x14ac:dyDescent="0.25">
      <c r="A15" s="8" t="s">
        <v>2</v>
      </c>
      <c r="B15" s="18">
        <v>209</v>
      </c>
      <c r="C15" s="18">
        <v>29</v>
      </c>
      <c r="D15" s="18">
        <v>112</v>
      </c>
      <c r="E15" s="18">
        <v>2631</v>
      </c>
      <c r="F15" s="18">
        <v>5877</v>
      </c>
      <c r="G15" s="18">
        <v>200</v>
      </c>
      <c r="H15" s="18">
        <v>656</v>
      </c>
      <c r="I15" s="18">
        <v>2394</v>
      </c>
      <c r="J15" s="18">
        <v>470</v>
      </c>
      <c r="K15" s="18">
        <v>339</v>
      </c>
      <c r="L15" s="18">
        <v>1662</v>
      </c>
      <c r="M15" s="18">
        <v>298</v>
      </c>
      <c r="N15" s="18">
        <v>98</v>
      </c>
      <c r="O15" s="18">
        <v>90</v>
      </c>
      <c r="P15" s="18">
        <v>1284</v>
      </c>
      <c r="Q15" s="18">
        <v>717</v>
      </c>
      <c r="R15" s="18">
        <v>780</v>
      </c>
      <c r="S15" s="18">
        <v>797</v>
      </c>
      <c r="T15" s="6">
        <v>18</v>
      </c>
      <c r="U15" s="18">
        <f>COUNT(B15:S15)</f>
        <v>18</v>
      </c>
      <c r="V15" s="18">
        <f>SUM(B15:S15)/$T$15</f>
        <v>1035.7222222222222</v>
      </c>
      <c r="W15" s="18">
        <f>(U15/$T$15)*100</f>
        <v>100</v>
      </c>
      <c r="X15" s="18">
        <f>V15*W15</f>
        <v>103572.22222222222</v>
      </c>
      <c r="Y15" s="25">
        <f>(X15/$X$20)*100</f>
        <v>78.554724533867059</v>
      </c>
      <c r="AH15" s="52" t="s">
        <v>34</v>
      </c>
      <c r="AI15" s="52">
        <v>25</v>
      </c>
      <c r="AJ15" s="57">
        <v>60.248385091097234</v>
      </c>
      <c r="AK15" s="57">
        <v>37.501250041668058</v>
      </c>
      <c r="AL15" s="57">
        <v>1.449323673107944E-4</v>
      </c>
      <c r="AM15" s="57">
        <v>2.2400746691556384</v>
      </c>
      <c r="AN15" s="57">
        <v>1.014526571175561E-2</v>
      </c>
    </row>
    <row r="16" spans="1:40" x14ac:dyDescent="0.25">
      <c r="A16" s="8" t="s">
        <v>3</v>
      </c>
      <c r="B16" s="18">
        <v>201</v>
      </c>
      <c r="C16" s="18">
        <v>352</v>
      </c>
      <c r="D16" s="18">
        <v>48</v>
      </c>
      <c r="E16" s="18">
        <v>693</v>
      </c>
      <c r="F16" s="18">
        <v>504</v>
      </c>
      <c r="G16" s="18">
        <v>401</v>
      </c>
      <c r="H16" s="18">
        <v>233</v>
      </c>
      <c r="I16" s="18">
        <v>403</v>
      </c>
      <c r="J16" s="18">
        <v>176</v>
      </c>
      <c r="K16" s="18">
        <v>122</v>
      </c>
      <c r="L16" s="18">
        <v>59</v>
      </c>
      <c r="M16" s="18">
        <v>650</v>
      </c>
      <c r="N16" s="18">
        <v>297</v>
      </c>
      <c r="O16" s="18">
        <v>25</v>
      </c>
      <c r="P16" s="18">
        <v>388</v>
      </c>
      <c r="Q16" s="18"/>
      <c r="R16" s="18">
        <v>61</v>
      </c>
      <c r="S16" s="18">
        <v>298</v>
      </c>
      <c r="T16" s="6"/>
      <c r="U16" s="18">
        <f t="shared" ref="U16:U19" si="3">COUNT(B16:S16)</f>
        <v>17</v>
      </c>
      <c r="V16" s="18">
        <f t="shared" ref="V16:V19" si="4">SUM(B16:S16)/$T$15</f>
        <v>272.83333333333331</v>
      </c>
      <c r="W16" s="18">
        <f t="shared" ref="W16:W19" si="5">(U16/$T$15)*100</f>
        <v>94.444444444444443</v>
      </c>
      <c r="X16" s="18">
        <f t="shared" ref="X16:X19" si="6">V16*W16</f>
        <v>25767.592592592591</v>
      </c>
      <c r="Y16" s="25">
        <f t="shared" ref="Y16:Y19" si="7">(X16/$X$20)*100</f>
        <v>19.543523297868603</v>
      </c>
      <c r="AH16" s="52" t="s">
        <v>35</v>
      </c>
      <c r="AI16" s="52">
        <v>18</v>
      </c>
      <c r="AJ16" s="57">
        <v>78.554724533867059</v>
      </c>
      <c r="AK16" s="57">
        <v>19.543523297868603</v>
      </c>
      <c r="AL16" s="57">
        <v>3.2772686306869386E-2</v>
      </c>
      <c r="AM16" s="57">
        <v>1.8624249446960914</v>
      </c>
      <c r="AN16" s="57">
        <v>6.5545372613738766E-3</v>
      </c>
    </row>
    <row r="17" spans="1:25" x14ac:dyDescent="0.25">
      <c r="A17" s="8" t="s">
        <v>10</v>
      </c>
      <c r="B17" s="18"/>
      <c r="C17" s="18">
        <v>2</v>
      </c>
      <c r="D17" s="18"/>
      <c r="E17" s="18"/>
      <c r="F17" s="18"/>
      <c r="G17" s="18"/>
      <c r="H17" s="18"/>
      <c r="I17" s="18">
        <v>1</v>
      </c>
      <c r="J17" s="18"/>
      <c r="K17" s="18"/>
      <c r="L17" s="18">
        <v>26</v>
      </c>
      <c r="M17" s="18">
        <v>6</v>
      </c>
      <c r="N17" s="18"/>
      <c r="O17" s="18"/>
      <c r="P17" s="18"/>
      <c r="Q17" s="18"/>
      <c r="R17" s="18"/>
      <c r="S17" s="18"/>
      <c r="T17" s="6"/>
      <c r="U17" s="18">
        <f t="shared" si="3"/>
        <v>4</v>
      </c>
      <c r="V17" s="18">
        <f t="shared" si="4"/>
        <v>1.9444444444444444</v>
      </c>
      <c r="W17" s="18">
        <f t="shared" si="5"/>
        <v>22.222222222222221</v>
      </c>
      <c r="X17" s="18">
        <f t="shared" si="6"/>
        <v>43.209876543209873</v>
      </c>
      <c r="Y17" s="25">
        <f t="shared" si="7"/>
        <v>3.2772686306869386E-2</v>
      </c>
    </row>
    <row r="18" spans="1:25" x14ac:dyDescent="0.25">
      <c r="A18" s="8" t="s">
        <v>11</v>
      </c>
      <c r="B18" s="18"/>
      <c r="C18" s="18"/>
      <c r="D18" s="18"/>
      <c r="E18" s="18">
        <v>80</v>
      </c>
      <c r="F18" s="18">
        <v>79</v>
      </c>
      <c r="G18" s="18"/>
      <c r="H18" s="18">
        <v>28</v>
      </c>
      <c r="I18" s="18">
        <v>17</v>
      </c>
      <c r="J18" s="18">
        <v>41</v>
      </c>
      <c r="K18" s="18">
        <v>19</v>
      </c>
      <c r="L18" s="18">
        <v>4</v>
      </c>
      <c r="M18" s="18">
        <v>21</v>
      </c>
      <c r="N18" s="18"/>
      <c r="O18" s="18">
        <v>5</v>
      </c>
      <c r="P18" s="18">
        <v>3</v>
      </c>
      <c r="Q18" s="18">
        <v>131</v>
      </c>
      <c r="R18" s="18">
        <v>108</v>
      </c>
      <c r="S18" s="18">
        <v>76</v>
      </c>
      <c r="T18" s="6"/>
      <c r="U18" s="18">
        <f t="shared" si="3"/>
        <v>13</v>
      </c>
      <c r="V18" s="18">
        <f t="shared" si="4"/>
        <v>34</v>
      </c>
      <c r="W18" s="18">
        <f t="shared" si="5"/>
        <v>72.222222222222214</v>
      </c>
      <c r="X18" s="18">
        <f t="shared" si="6"/>
        <v>2455.5555555555552</v>
      </c>
      <c r="Y18" s="25">
        <f t="shared" si="7"/>
        <v>1.8624249446960914</v>
      </c>
    </row>
    <row r="19" spans="1:25" x14ac:dyDescent="0.25">
      <c r="A19" s="8" t="s">
        <v>12</v>
      </c>
      <c r="B19" s="18">
        <v>2</v>
      </c>
      <c r="C19" s="18">
        <v>1</v>
      </c>
      <c r="D19" s="18"/>
      <c r="E19" s="18">
        <v>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1</v>
      </c>
      <c r="S19" s="18"/>
      <c r="T19" s="6"/>
      <c r="U19" s="18">
        <f t="shared" si="3"/>
        <v>4</v>
      </c>
      <c r="V19" s="18">
        <f t="shared" si="4"/>
        <v>0.3888888888888889</v>
      </c>
      <c r="W19" s="18">
        <f t="shared" si="5"/>
        <v>22.222222222222221</v>
      </c>
      <c r="X19" s="18">
        <f t="shared" si="6"/>
        <v>8.6419753086419746</v>
      </c>
      <c r="Y19" s="25">
        <f t="shared" si="7"/>
        <v>6.5545372613738766E-3</v>
      </c>
    </row>
    <row r="20" spans="1:25" ht="15.75" thickBot="1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>
        <f>SUM(X15:X19)</f>
        <v>131847.22222222222</v>
      </c>
      <c r="Y20" s="26">
        <f>SUM(Y15:Y19)</f>
        <v>100</v>
      </c>
    </row>
  </sheetData>
  <mergeCells count="8">
    <mergeCell ref="A2:C2"/>
    <mergeCell ref="A12:C12"/>
    <mergeCell ref="AJ13:AN13"/>
    <mergeCell ref="AI13:AI14"/>
    <mergeCell ref="AH13:AH14"/>
    <mergeCell ref="A3:A4"/>
    <mergeCell ref="B3:N3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opLeftCell="O1" workbookViewId="0">
      <selection activeCell="AD14" sqref="AD14"/>
    </sheetView>
  </sheetViews>
  <sheetFormatPr defaultRowHeight="15" x14ac:dyDescent="0.25"/>
  <cols>
    <col min="1" max="1" width="17.140625" customWidth="1"/>
    <col min="26" max="26" width="14.42578125" customWidth="1"/>
    <col min="27" max="27" width="12.5703125" customWidth="1"/>
    <col min="28" max="32" width="10.85546875" customWidth="1"/>
  </cols>
  <sheetData>
    <row r="1" spans="1:33" x14ac:dyDescent="0.25">
      <c r="A1" s="70" t="s">
        <v>15</v>
      </c>
      <c r="B1" s="71"/>
      <c r="C1" s="71"/>
      <c r="E1" s="33" t="s">
        <v>16</v>
      </c>
      <c r="Z1" s="66" t="s">
        <v>33</v>
      </c>
      <c r="AA1" s="65" t="s">
        <v>32</v>
      </c>
      <c r="AB1" s="64" t="s">
        <v>31</v>
      </c>
      <c r="AC1" s="64"/>
      <c r="AD1" s="64"/>
      <c r="AE1" s="64"/>
      <c r="AF1" s="64"/>
    </row>
    <row r="2" spans="1:33" ht="15.75" thickBot="1" x14ac:dyDescent="0.3">
      <c r="A2" s="6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3"/>
      <c r="O2" s="3"/>
      <c r="P2" s="3"/>
      <c r="Q2" s="3"/>
      <c r="R2" s="30"/>
      <c r="Z2" s="66"/>
      <c r="AA2" s="65"/>
      <c r="AB2" s="54" t="s">
        <v>2</v>
      </c>
      <c r="AC2" s="54" t="s">
        <v>3</v>
      </c>
      <c r="AD2" s="54" t="s">
        <v>10</v>
      </c>
      <c r="AE2" s="54" t="s">
        <v>11</v>
      </c>
      <c r="AF2" s="54" t="s">
        <v>12</v>
      </c>
    </row>
    <row r="3" spans="1:33" x14ac:dyDescent="0.25">
      <c r="A3" s="68"/>
      <c r="B3" s="10">
        <v>13</v>
      </c>
      <c r="C3" s="10">
        <v>15</v>
      </c>
      <c r="D3" s="10">
        <v>18</v>
      </c>
      <c r="E3" s="10">
        <v>19</v>
      </c>
      <c r="F3" s="10">
        <v>22</v>
      </c>
      <c r="G3" s="10">
        <v>33</v>
      </c>
      <c r="H3" s="10">
        <v>34</v>
      </c>
      <c r="I3" s="10">
        <v>35</v>
      </c>
      <c r="J3" s="10">
        <v>38</v>
      </c>
      <c r="K3" s="10">
        <v>39</v>
      </c>
      <c r="L3" s="10">
        <v>41</v>
      </c>
      <c r="M3" s="36" t="s">
        <v>5</v>
      </c>
      <c r="N3" s="10" t="s">
        <v>6</v>
      </c>
      <c r="O3" s="10" t="s">
        <v>7</v>
      </c>
      <c r="P3" s="10" t="s">
        <v>8</v>
      </c>
      <c r="Q3" s="10" t="s">
        <v>9</v>
      </c>
      <c r="R3" s="23" t="s">
        <v>4</v>
      </c>
      <c r="Z3" s="55" t="s">
        <v>16</v>
      </c>
      <c r="AA3" s="55">
        <v>11</v>
      </c>
      <c r="AB3" s="57">
        <v>83.334715001361943</v>
      </c>
      <c r="AC3" s="57">
        <v>13.722924241168185</v>
      </c>
      <c r="AD3" s="57">
        <v>5.9214344082710621E-4</v>
      </c>
      <c r="AE3" s="57">
        <v>2.9311100320941752</v>
      </c>
      <c r="AF3" s="57">
        <v>1.0658581934887907E-2</v>
      </c>
      <c r="AG3" s="56"/>
    </row>
    <row r="4" spans="1:33" x14ac:dyDescent="0.25">
      <c r="A4" s="8" t="s">
        <v>2</v>
      </c>
      <c r="B4" s="35">
        <v>297</v>
      </c>
      <c r="C4" s="35">
        <v>1055</v>
      </c>
      <c r="D4" s="35">
        <v>5877</v>
      </c>
      <c r="E4" s="35">
        <v>200</v>
      </c>
      <c r="F4" s="35">
        <v>2394</v>
      </c>
      <c r="G4" s="16">
        <v>878</v>
      </c>
      <c r="H4" s="16">
        <v>214</v>
      </c>
      <c r="I4" s="35">
        <v>90</v>
      </c>
      <c r="J4" s="35">
        <v>717</v>
      </c>
      <c r="K4" s="35">
        <v>780</v>
      </c>
      <c r="L4" s="16">
        <v>292</v>
      </c>
      <c r="M4" s="6">
        <v>11</v>
      </c>
      <c r="N4" s="35">
        <f>COUNT(B4:L4)</f>
        <v>11</v>
      </c>
      <c r="O4" s="35">
        <f>SUM(B4:L4)/$M$4</f>
        <v>1163.090909090909</v>
      </c>
      <c r="P4" s="35">
        <f>(N4/$M$4)*100</f>
        <v>100</v>
      </c>
      <c r="Q4" s="35">
        <f>O4*P4</f>
        <v>116309.0909090909</v>
      </c>
      <c r="R4" s="25">
        <f>(Q4/$Q$9)*100</f>
        <v>83.334715001361943</v>
      </c>
      <c r="Z4" s="55" t="s">
        <v>18</v>
      </c>
      <c r="AA4" s="55">
        <v>13</v>
      </c>
      <c r="AB4" s="57">
        <v>62.574722595348888</v>
      </c>
      <c r="AC4" s="57">
        <v>35.23086815082663</v>
      </c>
      <c r="AD4" s="57">
        <v>4.0743310775969079E-2</v>
      </c>
      <c r="AE4" s="57">
        <v>2.1498462576632433</v>
      </c>
      <c r="AF4" s="57">
        <v>3.8196853852471013E-3</v>
      </c>
      <c r="AG4" s="56"/>
    </row>
    <row r="5" spans="1:33" x14ac:dyDescent="0.25">
      <c r="A5" s="8" t="s">
        <v>3</v>
      </c>
      <c r="B5" s="35">
        <v>247</v>
      </c>
      <c r="C5" s="35">
        <v>602</v>
      </c>
      <c r="D5" s="35">
        <v>504</v>
      </c>
      <c r="E5" s="35">
        <v>401</v>
      </c>
      <c r="F5" s="35">
        <v>403</v>
      </c>
      <c r="G5" s="16">
        <v>139</v>
      </c>
      <c r="H5" s="16">
        <v>193</v>
      </c>
      <c r="I5" s="35">
        <v>25</v>
      </c>
      <c r="J5" s="35"/>
      <c r="K5" s="35">
        <v>61</v>
      </c>
      <c r="L5" s="35"/>
      <c r="M5" s="6"/>
      <c r="N5" s="35">
        <f t="shared" ref="N5:N8" si="0">COUNT(B5:L5)</f>
        <v>9</v>
      </c>
      <c r="O5" s="35">
        <f t="shared" ref="O5:O8" si="1">SUM(B5:L5)/$M$4</f>
        <v>234.09090909090909</v>
      </c>
      <c r="P5" s="35">
        <f t="shared" ref="P5:P8" si="2">(N5/$M$4)*100</f>
        <v>81.818181818181827</v>
      </c>
      <c r="Q5" s="35">
        <f t="shared" ref="Q5:Q8" si="3">O5*P5</f>
        <v>19152.892561983474</v>
      </c>
      <c r="R5" s="25">
        <f t="shared" ref="R5:R8" si="4">(Q5/$Q$9)*100</f>
        <v>13.722924241168185</v>
      </c>
      <c r="Z5" s="55" t="s">
        <v>20</v>
      </c>
      <c r="AA5" s="55">
        <v>5</v>
      </c>
      <c r="AB5" s="57">
        <v>77.1400672670066</v>
      </c>
      <c r="AC5" s="57">
        <v>17.983074753173483</v>
      </c>
      <c r="AD5" s="57">
        <v>0</v>
      </c>
      <c r="AE5" s="57">
        <v>4.8551589454269282</v>
      </c>
      <c r="AF5" s="57">
        <v>2.1699034392969514E-2</v>
      </c>
      <c r="AG5" s="56"/>
    </row>
    <row r="6" spans="1:33" x14ac:dyDescent="0.25">
      <c r="A6" s="8" t="s">
        <v>10</v>
      </c>
      <c r="B6" s="35"/>
      <c r="C6" s="35"/>
      <c r="D6" s="35"/>
      <c r="E6" s="35"/>
      <c r="F6" s="35">
        <v>1</v>
      </c>
      <c r="G6" s="35"/>
      <c r="H6" s="35"/>
      <c r="I6" s="35"/>
      <c r="J6" s="35"/>
      <c r="K6" s="35"/>
      <c r="L6" s="35"/>
      <c r="M6" s="6"/>
      <c r="N6" s="35">
        <f t="shared" si="0"/>
        <v>1</v>
      </c>
      <c r="O6" s="35">
        <f t="shared" si="1"/>
        <v>9.0909090909090912E-2</v>
      </c>
      <c r="P6" s="35">
        <f t="shared" si="2"/>
        <v>9.0909090909090917</v>
      </c>
      <c r="Q6" s="35">
        <f t="shared" si="3"/>
        <v>0.82644628099173567</v>
      </c>
      <c r="R6" s="25">
        <f t="shared" si="4"/>
        <v>5.9214344082710621E-4</v>
      </c>
      <c r="Z6" s="55" t="s">
        <v>21</v>
      </c>
      <c r="AA6" s="55">
        <v>4</v>
      </c>
      <c r="AB6" s="57">
        <v>94.940734316276377</v>
      </c>
      <c r="AC6" s="57">
        <v>2.8910089621277826</v>
      </c>
      <c r="AD6" s="57">
        <v>0</v>
      </c>
      <c r="AE6" s="57">
        <v>2.1586200250554111</v>
      </c>
      <c r="AF6" s="57">
        <v>9.636696540425942E-3</v>
      </c>
      <c r="AG6" s="56"/>
    </row>
    <row r="7" spans="1:33" x14ac:dyDescent="0.25">
      <c r="A7" s="8" t="s">
        <v>11</v>
      </c>
      <c r="B7" s="35">
        <v>54</v>
      </c>
      <c r="C7" s="35">
        <v>33</v>
      </c>
      <c r="D7" s="35">
        <v>79</v>
      </c>
      <c r="E7" s="35"/>
      <c r="F7" s="35">
        <v>17</v>
      </c>
      <c r="G7" s="16">
        <v>32</v>
      </c>
      <c r="H7" s="16">
        <v>22</v>
      </c>
      <c r="I7" s="35">
        <v>5</v>
      </c>
      <c r="J7" s="35">
        <v>131</v>
      </c>
      <c r="K7" s="35">
        <v>108</v>
      </c>
      <c r="L7" s="16">
        <v>14</v>
      </c>
      <c r="M7" s="6"/>
      <c r="N7" s="35">
        <f t="shared" si="0"/>
        <v>10</v>
      </c>
      <c r="O7" s="35">
        <f t="shared" si="1"/>
        <v>45</v>
      </c>
      <c r="P7" s="35">
        <f t="shared" si="2"/>
        <v>90.909090909090907</v>
      </c>
      <c r="Q7" s="35">
        <f t="shared" si="3"/>
        <v>4090.909090909091</v>
      </c>
      <c r="R7" s="25">
        <f t="shared" si="4"/>
        <v>2.9311100320941752</v>
      </c>
      <c r="Z7" s="55" t="s">
        <v>23</v>
      </c>
      <c r="AA7" s="55">
        <v>2</v>
      </c>
      <c r="AB7" s="57">
        <v>79.579032584497071</v>
      </c>
      <c r="AC7" s="57">
        <v>16.352964986844768</v>
      </c>
      <c r="AD7" s="57">
        <v>0</v>
      </c>
      <c r="AE7" s="57">
        <v>4.0477636106051404</v>
      </c>
      <c r="AF7" s="57">
        <v>2.0238818053025704E-2</v>
      </c>
      <c r="AG7" s="56"/>
    </row>
    <row r="8" spans="1:33" ht="15.75" thickBot="1" x14ac:dyDescent="0.3">
      <c r="A8" s="9" t="s">
        <v>12</v>
      </c>
      <c r="B8" s="10"/>
      <c r="C8" s="10">
        <v>4</v>
      </c>
      <c r="D8" s="10"/>
      <c r="E8" s="10"/>
      <c r="F8" s="10"/>
      <c r="G8" s="21">
        <v>1</v>
      </c>
      <c r="H8" s="10"/>
      <c r="I8" s="10"/>
      <c r="J8" s="10"/>
      <c r="K8" s="10">
        <v>1</v>
      </c>
      <c r="L8" s="10"/>
      <c r="M8" s="11"/>
      <c r="N8" s="10">
        <f t="shared" si="0"/>
        <v>3</v>
      </c>
      <c r="O8" s="10">
        <f t="shared" si="1"/>
        <v>0.54545454545454541</v>
      </c>
      <c r="P8" s="10">
        <f t="shared" si="2"/>
        <v>27.27272727272727</v>
      </c>
      <c r="Q8" s="10">
        <f t="shared" si="3"/>
        <v>14.876033057851236</v>
      </c>
      <c r="R8" s="26">
        <f t="shared" si="4"/>
        <v>1.0658581934887907E-2</v>
      </c>
      <c r="Z8" s="55" t="s">
        <v>25</v>
      </c>
      <c r="AA8" s="55">
        <v>6</v>
      </c>
      <c r="AB8" s="58">
        <v>60.444078947368418</v>
      </c>
      <c r="AC8" s="58">
        <v>39.048321234119783</v>
      </c>
      <c r="AD8" s="58">
        <v>2.8357531760435564E-3</v>
      </c>
      <c r="AE8" s="58">
        <v>0.49342105263157893</v>
      </c>
      <c r="AF8" s="58">
        <v>1.1343012704174225E-2</v>
      </c>
      <c r="AG8" s="56"/>
    </row>
    <row r="9" spans="1:33" x14ac:dyDescent="0.25">
      <c r="A9" s="29"/>
      <c r="Q9">
        <f>SUM(Q4:Q8)</f>
        <v>139568.59504132229</v>
      </c>
      <c r="R9">
        <f>SUM(R4:R8)</f>
        <v>100.00000000000003</v>
      </c>
      <c r="Z9" s="55" t="s">
        <v>27</v>
      </c>
      <c r="AA9" s="55">
        <v>2</v>
      </c>
      <c r="AB9" s="57">
        <v>87.535410764872523</v>
      </c>
      <c r="AC9" s="57">
        <v>10.198300283286118</v>
      </c>
      <c r="AD9" s="57">
        <v>7.0821529745042494E-2</v>
      </c>
      <c r="AE9" s="57">
        <v>2.1954674220963173</v>
      </c>
      <c r="AF9" s="57">
        <v>0</v>
      </c>
      <c r="AG9" s="56"/>
    </row>
    <row r="10" spans="1:33" x14ac:dyDescent="0.25">
      <c r="Z10" s="53"/>
      <c r="AA10" s="53"/>
      <c r="AB10" s="53"/>
      <c r="AC10" s="53"/>
      <c r="AD10" s="53"/>
      <c r="AE10" s="53"/>
      <c r="AF10" s="53"/>
    </row>
    <row r="11" spans="1:33" x14ac:dyDescent="0.25">
      <c r="A11" s="70" t="s">
        <v>17</v>
      </c>
      <c r="B11" s="71"/>
      <c r="C11" s="71"/>
      <c r="D11" s="71"/>
      <c r="F11" s="28" t="s">
        <v>18</v>
      </c>
    </row>
    <row r="12" spans="1:33" ht="15.75" thickBot="1" x14ac:dyDescent="0.3">
      <c r="A12" s="67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7"/>
      <c r="P12" s="3"/>
      <c r="Q12" s="3"/>
      <c r="R12" s="3"/>
      <c r="S12" s="3"/>
      <c r="T12" s="30"/>
    </row>
    <row r="13" spans="1:33" x14ac:dyDescent="0.25">
      <c r="A13" s="68"/>
      <c r="B13" s="10">
        <v>4</v>
      </c>
      <c r="C13" s="10">
        <v>6</v>
      </c>
      <c r="D13" s="10">
        <v>17</v>
      </c>
      <c r="E13" s="10">
        <v>20</v>
      </c>
      <c r="F13" s="10">
        <v>21</v>
      </c>
      <c r="G13" s="10">
        <v>23</v>
      </c>
      <c r="H13" s="10">
        <v>24</v>
      </c>
      <c r="I13" s="10">
        <v>25</v>
      </c>
      <c r="J13" s="10">
        <v>30</v>
      </c>
      <c r="K13" s="10">
        <v>31</v>
      </c>
      <c r="L13" s="10">
        <v>32</v>
      </c>
      <c r="M13" s="10">
        <v>36</v>
      </c>
      <c r="N13" s="10">
        <v>37</v>
      </c>
      <c r="O13" s="36" t="s">
        <v>5</v>
      </c>
      <c r="P13" s="10" t="s">
        <v>6</v>
      </c>
      <c r="Q13" s="10" t="s">
        <v>7</v>
      </c>
      <c r="R13" s="10" t="s">
        <v>8</v>
      </c>
      <c r="S13" s="10" t="s">
        <v>9</v>
      </c>
      <c r="T13" s="23" t="s">
        <v>4</v>
      </c>
    </row>
    <row r="14" spans="1:33" x14ac:dyDescent="0.25">
      <c r="A14" s="40" t="s">
        <v>2</v>
      </c>
      <c r="B14" s="3">
        <v>209</v>
      </c>
      <c r="C14" s="3">
        <v>57</v>
      </c>
      <c r="D14" s="3">
        <v>795</v>
      </c>
      <c r="E14" s="3">
        <v>656</v>
      </c>
      <c r="F14" s="20">
        <v>773</v>
      </c>
      <c r="G14" s="20">
        <v>438</v>
      </c>
      <c r="H14" s="20">
        <v>330</v>
      </c>
      <c r="I14" s="3">
        <v>470</v>
      </c>
      <c r="J14" s="3">
        <v>1662</v>
      </c>
      <c r="K14" s="3">
        <v>298</v>
      </c>
      <c r="L14" s="3">
        <v>98</v>
      </c>
      <c r="M14" s="3">
        <v>1284</v>
      </c>
      <c r="N14" s="20">
        <v>491</v>
      </c>
      <c r="O14" s="4">
        <v>13</v>
      </c>
      <c r="P14" s="3">
        <f>COUNT(B14:N14)</f>
        <v>13</v>
      </c>
      <c r="Q14" s="3">
        <f>SUM(B14:N14)/$O$14</f>
        <v>581.61538461538464</v>
      </c>
      <c r="R14" s="3">
        <f>(P14/$O$14)*100</f>
        <v>100</v>
      </c>
      <c r="S14" s="5">
        <f>Q14*R14</f>
        <v>58161.538461538461</v>
      </c>
      <c r="T14" s="38">
        <f>(S14/$S$19)*100</f>
        <v>62.574722595348888</v>
      </c>
    </row>
    <row r="15" spans="1:33" x14ac:dyDescent="0.25">
      <c r="A15" s="8" t="s">
        <v>3</v>
      </c>
      <c r="B15" s="35">
        <v>201</v>
      </c>
      <c r="C15" s="35">
        <v>112</v>
      </c>
      <c r="D15" s="35">
        <v>406</v>
      </c>
      <c r="E15" s="35">
        <v>233</v>
      </c>
      <c r="F15" s="16">
        <v>1070</v>
      </c>
      <c r="G15" s="16">
        <v>128</v>
      </c>
      <c r="H15" s="16">
        <v>458</v>
      </c>
      <c r="I15" s="35">
        <v>176</v>
      </c>
      <c r="J15" s="35">
        <v>59</v>
      </c>
      <c r="K15" s="35">
        <v>650</v>
      </c>
      <c r="L15" s="35">
        <v>297</v>
      </c>
      <c r="M15" s="35">
        <v>388</v>
      </c>
      <c r="N15" s="16">
        <v>79</v>
      </c>
      <c r="O15" s="6"/>
      <c r="P15" s="35">
        <f t="shared" ref="P15:P18" si="5">COUNT(B15:N15)</f>
        <v>13</v>
      </c>
      <c r="Q15" s="35">
        <f t="shared" ref="Q15:Q18" si="6">SUM(B15:N15)/$O$14</f>
        <v>327.46153846153845</v>
      </c>
      <c r="R15" s="35">
        <f t="shared" ref="R15:R18" si="7">(P15/$O$14)*100</f>
        <v>100</v>
      </c>
      <c r="S15" s="7">
        <f t="shared" ref="S15:S18" si="8">Q15*R15</f>
        <v>32746.153846153844</v>
      </c>
      <c r="T15" s="38">
        <f t="shared" ref="T15:T18" si="9">(S15/$S$19)*100</f>
        <v>35.23086815082663</v>
      </c>
    </row>
    <row r="16" spans="1:33" x14ac:dyDescent="0.25">
      <c r="A16" s="8" t="s">
        <v>10</v>
      </c>
      <c r="B16" s="35"/>
      <c r="C16" s="35"/>
      <c r="D16" s="35"/>
      <c r="E16" s="35"/>
      <c r="F16" s="35"/>
      <c r="G16" s="35"/>
      <c r="H16" s="35"/>
      <c r="I16" s="35"/>
      <c r="J16" s="35">
        <v>26</v>
      </c>
      <c r="K16" s="35">
        <v>6</v>
      </c>
      <c r="L16" s="35"/>
      <c r="M16" s="35"/>
      <c r="N16" s="35"/>
      <c r="O16" s="6"/>
      <c r="P16" s="35">
        <f t="shared" si="5"/>
        <v>2</v>
      </c>
      <c r="Q16" s="35">
        <f t="shared" si="6"/>
        <v>2.4615384615384617</v>
      </c>
      <c r="R16" s="35">
        <f t="shared" si="7"/>
        <v>15.384615384615385</v>
      </c>
      <c r="S16" s="7">
        <f t="shared" si="8"/>
        <v>37.869822485207102</v>
      </c>
      <c r="T16" s="38">
        <f t="shared" si="9"/>
        <v>4.0743310775969079E-2</v>
      </c>
    </row>
    <row r="17" spans="1:21" x14ac:dyDescent="0.25">
      <c r="A17" s="8" t="s">
        <v>11</v>
      </c>
      <c r="B17" s="35"/>
      <c r="C17" s="35">
        <v>5</v>
      </c>
      <c r="D17" s="35">
        <v>45</v>
      </c>
      <c r="E17" s="35">
        <v>28</v>
      </c>
      <c r="F17" s="16">
        <v>20</v>
      </c>
      <c r="G17" s="16">
        <v>18</v>
      </c>
      <c r="H17" s="16">
        <v>21</v>
      </c>
      <c r="I17" s="35">
        <v>41</v>
      </c>
      <c r="J17" s="35">
        <v>4</v>
      </c>
      <c r="K17" s="35">
        <v>21</v>
      </c>
      <c r="L17" s="35"/>
      <c r="M17" s="35">
        <v>3</v>
      </c>
      <c r="N17" s="16">
        <v>101</v>
      </c>
      <c r="O17" s="6"/>
      <c r="P17" s="35">
        <f t="shared" si="5"/>
        <v>11</v>
      </c>
      <c r="Q17" s="35">
        <f t="shared" si="6"/>
        <v>23.615384615384617</v>
      </c>
      <c r="R17" s="35">
        <f t="shared" si="7"/>
        <v>84.615384615384613</v>
      </c>
      <c r="S17" s="7">
        <f t="shared" si="8"/>
        <v>1998.2248520710059</v>
      </c>
      <c r="T17" s="38">
        <f t="shared" si="9"/>
        <v>2.1498462576632433</v>
      </c>
    </row>
    <row r="18" spans="1:21" ht="15.75" thickBot="1" x14ac:dyDescent="0.3">
      <c r="A18" s="9" t="s">
        <v>12</v>
      </c>
      <c r="B18" s="10">
        <v>2</v>
      </c>
      <c r="C18" s="10">
        <v>1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0">
        <f t="shared" si="5"/>
        <v>2</v>
      </c>
      <c r="Q18" s="10">
        <f t="shared" si="6"/>
        <v>0.23076923076923078</v>
      </c>
      <c r="R18" s="10">
        <f t="shared" si="7"/>
        <v>15.384615384615385</v>
      </c>
      <c r="S18" s="12">
        <f t="shared" si="8"/>
        <v>3.550295857988166</v>
      </c>
      <c r="T18" s="39">
        <f t="shared" si="9"/>
        <v>3.8196853852471013E-3</v>
      </c>
    </row>
    <row r="19" spans="1:21" x14ac:dyDescent="0.25">
      <c r="S19" s="16">
        <f>SUM(S14:S18)</f>
        <v>92947.337278106526</v>
      </c>
      <c r="T19" s="31">
        <f>SUM(T14:T18)</f>
        <v>99.999999999999972</v>
      </c>
    </row>
    <row r="21" spans="1:21" x14ac:dyDescent="0.25">
      <c r="A21" s="70" t="s">
        <v>19</v>
      </c>
      <c r="B21" s="71"/>
      <c r="C21" s="71"/>
      <c r="F21" s="41" t="s">
        <v>20</v>
      </c>
    </row>
    <row r="22" spans="1:21" ht="15.75" thickBot="1" x14ac:dyDescent="0.3">
      <c r="A22" s="67" t="s">
        <v>0</v>
      </c>
      <c r="B22" s="3"/>
      <c r="C22" s="3"/>
      <c r="D22" s="3"/>
      <c r="E22" s="3"/>
      <c r="F22" s="3"/>
      <c r="G22" s="4"/>
      <c r="H22" s="3"/>
      <c r="I22" s="3"/>
      <c r="J22" s="3"/>
      <c r="K22" s="3"/>
      <c r="L22" s="30"/>
    </row>
    <row r="23" spans="1:21" x14ac:dyDescent="0.25">
      <c r="A23" s="68"/>
      <c r="B23" s="10">
        <v>9</v>
      </c>
      <c r="C23" s="10">
        <v>12</v>
      </c>
      <c r="D23" s="10">
        <v>14</v>
      </c>
      <c r="E23" s="10">
        <v>26</v>
      </c>
      <c r="F23" s="10">
        <v>27</v>
      </c>
      <c r="G23" s="11" t="s">
        <v>5</v>
      </c>
      <c r="H23" s="10" t="s">
        <v>6</v>
      </c>
      <c r="I23" s="10" t="s">
        <v>7</v>
      </c>
      <c r="J23" s="10" t="s">
        <v>8</v>
      </c>
      <c r="K23" s="10" t="s">
        <v>9</v>
      </c>
      <c r="L23" s="23" t="s">
        <v>4</v>
      </c>
    </row>
    <row r="24" spans="1:21" x14ac:dyDescent="0.25">
      <c r="A24" s="8" t="s">
        <v>2</v>
      </c>
      <c r="B24" s="35">
        <v>861</v>
      </c>
      <c r="C24" s="35">
        <v>4</v>
      </c>
      <c r="D24" s="35">
        <v>1295</v>
      </c>
      <c r="E24" s="35">
        <v>339</v>
      </c>
      <c r="F24" s="16">
        <v>345</v>
      </c>
      <c r="G24" s="6">
        <v>5</v>
      </c>
      <c r="H24" s="35">
        <f>COUNT(B24:F24)</f>
        <v>5</v>
      </c>
      <c r="I24" s="35">
        <f>SUM(B24:F24)/$G$24</f>
        <v>568.79999999999995</v>
      </c>
      <c r="J24" s="35">
        <f>(H24/$G$24)*100</f>
        <v>100</v>
      </c>
      <c r="K24" s="35">
        <f>I24*J24</f>
        <v>56879.999999999993</v>
      </c>
      <c r="L24" s="25">
        <f>(K24/$K$29)*100</f>
        <v>77.1400672670066</v>
      </c>
    </row>
    <row r="25" spans="1:21" x14ac:dyDescent="0.25">
      <c r="A25" s="8" t="s">
        <v>3</v>
      </c>
      <c r="B25" s="35">
        <v>45</v>
      </c>
      <c r="C25" s="35">
        <v>154</v>
      </c>
      <c r="D25" s="35">
        <v>215</v>
      </c>
      <c r="E25" s="35">
        <v>122</v>
      </c>
      <c r="F25" s="16">
        <v>127</v>
      </c>
      <c r="G25" s="6"/>
      <c r="H25" s="35">
        <f t="shared" ref="H25:H28" si="10">COUNT(B25:F25)</f>
        <v>5</v>
      </c>
      <c r="I25" s="35">
        <f t="shared" ref="I25:I28" si="11">SUM(B25:F25)/$G$24</f>
        <v>132.6</v>
      </c>
      <c r="J25" s="35">
        <f t="shared" ref="J25:J28" si="12">(H25/$G$24)*100</f>
        <v>100</v>
      </c>
      <c r="K25" s="35">
        <f t="shared" ref="K25:K28" si="13">I25*J25</f>
        <v>13260</v>
      </c>
      <c r="L25" s="25">
        <f t="shared" ref="L25:L28" si="14">(K25/$K$29)*100</f>
        <v>17.983074753173483</v>
      </c>
    </row>
    <row r="26" spans="1:21" x14ac:dyDescent="0.25">
      <c r="A26" s="8" t="s">
        <v>10</v>
      </c>
      <c r="B26" s="35"/>
      <c r="C26" s="35"/>
      <c r="D26" s="35"/>
      <c r="E26" s="35"/>
      <c r="F26" s="35"/>
      <c r="G26" s="6"/>
      <c r="H26" s="35">
        <f t="shared" si="10"/>
        <v>0</v>
      </c>
      <c r="I26" s="35">
        <f t="shared" si="11"/>
        <v>0</v>
      </c>
      <c r="J26" s="35">
        <f t="shared" si="12"/>
        <v>0</v>
      </c>
      <c r="K26" s="35">
        <f t="shared" si="13"/>
        <v>0</v>
      </c>
      <c r="L26" s="25">
        <f t="shared" si="14"/>
        <v>0</v>
      </c>
    </row>
    <row r="27" spans="1:21" x14ac:dyDescent="0.25">
      <c r="A27" s="8" t="s">
        <v>11</v>
      </c>
      <c r="B27" s="35">
        <v>78</v>
      </c>
      <c r="C27" s="35">
        <v>22</v>
      </c>
      <c r="D27" s="35">
        <v>53</v>
      </c>
      <c r="E27" s="35">
        <v>19</v>
      </c>
      <c r="F27" s="16">
        <v>7</v>
      </c>
      <c r="G27" s="6"/>
      <c r="H27" s="35">
        <f t="shared" si="10"/>
        <v>5</v>
      </c>
      <c r="I27" s="35">
        <f t="shared" si="11"/>
        <v>35.799999999999997</v>
      </c>
      <c r="J27" s="35">
        <f t="shared" si="12"/>
        <v>100</v>
      </c>
      <c r="K27" s="35">
        <f t="shared" si="13"/>
        <v>3579.9999999999995</v>
      </c>
      <c r="L27" s="25">
        <f t="shared" si="14"/>
        <v>4.8551589454269282</v>
      </c>
    </row>
    <row r="28" spans="1:21" ht="15.75" thickBot="1" x14ac:dyDescent="0.3">
      <c r="A28" s="9" t="s">
        <v>12</v>
      </c>
      <c r="B28" s="10">
        <v>1</v>
      </c>
      <c r="C28" s="10"/>
      <c r="D28" s="10"/>
      <c r="E28" s="10"/>
      <c r="F28" s="21">
        <v>1</v>
      </c>
      <c r="G28" s="11"/>
      <c r="H28" s="10">
        <f t="shared" si="10"/>
        <v>2</v>
      </c>
      <c r="I28" s="10">
        <f t="shared" si="11"/>
        <v>0.4</v>
      </c>
      <c r="J28" s="10">
        <f t="shared" si="12"/>
        <v>40</v>
      </c>
      <c r="K28" s="10">
        <f t="shared" si="13"/>
        <v>16</v>
      </c>
      <c r="L28" s="26">
        <f t="shared" si="14"/>
        <v>2.1699034392969514E-2</v>
      </c>
    </row>
    <row r="29" spans="1:21" x14ac:dyDescent="0.25">
      <c r="K29">
        <f>SUM(K24:K28)</f>
        <v>73736</v>
      </c>
      <c r="L29">
        <f>SUM(L24:L28)</f>
        <v>99.999999999999972</v>
      </c>
    </row>
    <row r="31" spans="1:21" ht="15.75" thickBot="1" x14ac:dyDescent="0.3">
      <c r="A31" s="32" t="s">
        <v>21</v>
      </c>
      <c r="B31" s="42">
        <v>4</v>
      </c>
      <c r="C31" s="70" t="s">
        <v>22</v>
      </c>
      <c r="D31" s="71"/>
      <c r="E31" s="71"/>
      <c r="F31" s="71"/>
      <c r="G31" s="71"/>
      <c r="M31" s="46" t="s">
        <v>23</v>
      </c>
      <c r="N31" s="42">
        <v>2</v>
      </c>
      <c r="O31" s="70" t="s">
        <v>24</v>
      </c>
      <c r="P31" s="71"/>
    </row>
    <row r="32" spans="1:21" ht="15.75" thickBot="1" x14ac:dyDescent="0.3">
      <c r="A32" s="67" t="s">
        <v>0</v>
      </c>
      <c r="B32" s="40"/>
      <c r="C32" s="3"/>
      <c r="D32" s="3"/>
      <c r="E32" s="3"/>
      <c r="F32" s="37"/>
      <c r="G32" s="3"/>
      <c r="H32" s="3"/>
      <c r="I32" s="3"/>
      <c r="J32" s="3"/>
      <c r="K32" s="30"/>
      <c r="M32" s="67" t="s">
        <v>0</v>
      </c>
      <c r="N32" s="40"/>
      <c r="O32" s="3"/>
      <c r="P32" s="37"/>
      <c r="Q32" s="3"/>
      <c r="R32" s="3"/>
      <c r="S32" s="3"/>
      <c r="T32" s="5"/>
      <c r="U32" s="44"/>
    </row>
    <row r="33" spans="1:23" x14ac:dyDescent="0.25">
      <c r="A33" s="68"/>
      <c r="B33" s="9">
        <v>7</v>
      </c>
      <c r="C33" s="10">
        <v>10</v>
      </c>
      <c r="D33" s="10">
        <v>29</v>
      </c>
      <c r="E33" s="10">
        <v>40</v>
      </c>
      <c r="F33" s="36" t="s">
        <v>5</v>
      </c>
      <c r="G33" s="10" t="s">
        <v>6</v>
      </c>
      <c r="H33" s="10" t="s">
        <v>7</v>
      </c>
      <c r="I33" s="10" t="s">
        <v>8</v>
      </c>
      <c r="J33" s="10" t="s">
        <v>9</v>
      </c>
      <c r="K33" s="23" t="s">
        <v>4</v>
      </c>
      <c r="M33" s="68"/>
      <c r="N33" s="9">
        <v>28</v>
      </c>
      <c r="O33" s="10">
        <v>42</v>
      </c>
      <c r="P33" s="36" t="s">
        <v>5</v>
      </c>
      <c r="Q33" s="10" t="s">
        <v>6</v>
      </c>
      <c r="R33" s="10" t="s">
        <v>7</v>
      </c>
      <c r="S33" s="10" t="s">
        <v>8</v>
      </c>
      <c r="T33" s="12" t="s">
        <v>9</v>
      </c>
      <c r="U33" s="45" t="s">
        <v>4</v>
      </c>
    </row>
    <row r="34" spans="1:23" x14ac:dyDescent="0.25">
      <c r="A34" s="40" t="s">
        <v>2</v>
      </c>
      <c r="B34" s="3">
        <v>209</v>
      </c>
      <c r="C34" s="3">
        <v>998</v>
      </c>
      <c r="D34" s="20">
        <v>827</v>
      </c>
      <c r="E34" s="20">
        <v>429</v>
      </c>
      <c r="F34" s="4">
        <v>4</v>
      </c>
      <c r="G34" s="3">
        <f>COUNT(B34:E34)</f>
        <v>4</v>
      </c>
      <c r="H34" s="3">
        <f>SUM(B34:E34)/$F$34</f>
        <v>615.75</v>
      </c>
      <c r="I34" s="3">
        <f>(G34/$F$34)*100</f>
        <v>100</v>
      </c>
      <c r="J34" s="3">
        <f>H34*I34</f>
        <v>61575</v>
      </c>
      <c r="K34" s="43">
        <f>(J34/$J$39)*100</f>
        <v>94.940734316276377</v>
      </c>
      <c r="M34" s="8" t="s">
        <v>2</v>
      </c>
      <c r="N34" s="16">
        <v>1169</v>
      </c>
      <c r="O34" s="35">
        <v>797</v>
      </c>
      <c r="P34" s="6">
        <v>2</v>
      </c>
      <c r="Q34" s="35">
        <f>COUNT(N34:O34)</f>
        <v>2</v>
      </c>
      <c r="R34" s="35">
        <f>SUM(N34:O34)/$P$34</f>
        <v>983</v>
      </c>
      <c r="S34" s="35">
        <f>(Q34/$P$34)*100</f>
        <v>100</v>
      </c>
      <c r="T34" s="7">
        <f>R34*S34</f>
        <v>98300</v>
      </c>
      <c r="U34" s="38">
        <f>(T34/$T$39)*100</f>
        <v>79.579032584497071</v>
      </c>
    </row>
    <row r="35" spans="1:23" x14ac:dyDescent="0.25">
      <c r="A35" s="8" t="s">
        <v>3</v>
      </c>
      <c r="B35" s="35">
        <v>9</v>
      </c>
      <c r="C35" s="35">
        <v>65</v>
      </c>
      <c r="D35" s="16">
        <v>26</v>
      </c>
      <c r="E35" s="35"/>
      <c r="F35" s="6"/>
      <c r="G35" s="35">
        <f t="shared" ref="G35:G38" si="15">COUNT(B35:E35)</f>
        <v>3</v>
      </c>
      <c r="H35" s="35">
        <f t="shared" ref="H35:H38" si="16">SUM(B35:E35)/$F$34</f>
        <v>25</v>
      </c>
      <c r="I35" s="35">
        <f t="shared" ref="I35:I38" si="17">(G35/$F$34)*100</f>
        <v>75</v>
      </c>
      <c r="J35" s="35">
        <f t="shared" ref="J35:J38" si="18">H35*I35</f>
        <v>1875</v>
      </c>
      <c r="K35" s="25">
        <f t="shared" ref="K35:K38" si="19">(J35/$J$39)*100</f>
        <v>2.8910089621277826</v>
      </c>
      <c r="M35" s="8" t="s">
        <v>3</v>
      </c>
      <c r="N35" s="16">
        <v>106</v>
      </c>
      <c r="O35" s="35">
        <v>298</v>
      </c>
      <c r="P35" s="6"/>
      <c r="Q35" s="35">
        <f t="shared" ref="Q35:Q38" si="20">COUNT(N35:O35)</f>
        <v>2</v>
      </c>
      <c r="R35" s="35">
        <f t="shared" ref="R35:R38" si="21">SUM(N35:O35)/$P$34</f>
        <v>202</v>
      </c>
      <c r="S35" s="35">
        <f t="shared" ref="S35:S38" si="22">(Q35/$P$34)*100</f>
        <v>100</v>
      </c>
      <c r="T35" s="7">
        <f t="shared" ref="T35:T38" si="23">R35*S35</f>
        <v>20200</v>
      </c>
      <c r="U35" s="38">
        <f t="shared" ref="U35:U38" si="24">(T35/$T$39)*100</f>
        <v>16.352964986844768</v>
      </c>
    </row>
    <row r="36" spans="1:23" x14ac:dyDescent="0.25">
      <c r="A36" s="8" t="s">
        <v>10</v>
      </c>
      <c r="B36" s="35"/>
      <c r="C36" s="35"/>
      <c r="D36" s="35"/>
      <c r="E36" s="35"/>
      <c r="F36" s="6"/>
      <c r="G36" s="35">
        <f t="shared" si="15"/>
        <v>0</v>
      </c>
      <c r="H36" s="35">
        <f t="shared" si="16"/>
        <v>0</v>
      </c>
      <c r="I36" s="35">
        <f t="shared" si="17"/>
        <v>0</v>
      </c>
      <c r="J36" s="35">
        <f t="shared" si="18"/>
        <v>0</v>
      </c>
      <c r="K36" s="25">
        <f t="shared" si="19"/>
        <v>0</v>
      </c>
      <c r="M36" s="8" t="s">
        <v>10</v>
      </c>
      <c r="N36" s="35"/>
      <c r="O36" s="35"/>
      <c r="P36" s="6"/>
      <c r="Q36" s="35">
        <f t="shared" si="20"/>
        <v>0</v>
      </c>
      <c r="R36" s="35">
        <f t="shared" si="21"/>
        <v>0</v>
      </c>
      <c r="S36" s="35">
        <f t="shared" si="22"/>
        <v>0</v>
      </c>
      <c r="T36" s="7">
        <f t="shared" si="23"/>
        <v>0</v>
      </c>
      <c r="U36" s="38">
        <f t="shared" si="24"/>
        <v>0</v>
      </c>
    </row>
    <row r="37" spans="1:23" x14ac:dyDescent="0.25">
      <c r="A37" s="8" t="s">
        <v>11</v>
      </c>
      <c r="B37" s="35">
        <v>6</v>
      </c>
      <c r="C37" s="35">
        <v>6</v>
      </c>
      <c r="D37" s="16">
        <v>15</v>
      </c>
      <c r="E37" s="16">
        <v>29</v>
      </c>
      <c r="F37" s="6"/>
      <c r="G37" s="35">
        <f t="shared" si="15"/>
        <v>4</v>
      </c>
      <c r="H37" s="35">
        <f t="shared" si="16"/>
        <v>14</v>
      </c>
      <c r="I37" s="35">
        <f t="shared" si="17"/>
        <v>100</v>
      </c>
      <c r="J37" s="35">
        <f t="shared" si="18"/>
        <v>1400</v>
      </c>
      <c r="K37" s="25">
        <f t="shared" si="19"/>
        <v>2.1586200250554111</v>
      </c>
      <c r="M37" s="8" t="s">
        <v>11</v>
      </c>
      <c r="N37" s="16">
        <v>24</v>
      </c>
      <c r="O37" s="35">
        <v>76</v>
      </c>
      <c r="P37" s="6"/>
      <c r="Q37" s="35">
        <f t="shared" si="20"/>
        <v>2</v>
      </c>
      <c r="R37" s="35">
        <f t="shared" si="21"/>
        <v>50</v>
      </c>
      <c r="S37" s="35">
        <f t="shared" si="22"/>
        <v>100</v>
      </c>
      <c r="T37" s="7">
        <f t="shared" si="23"/>
        <v>5000</v>
      </c>
      <c r="U37" s="38">
        <f t="shared" si="24"/>
        <v>4.0477636106051404</v>
      </c>
    </row>
    <row r="38" spans="1:23" ht="15.75" thickBot="1" x14ac:dyDescent="0.3">
      <c r="A38" s="9" t="s">
        <v>12</v>
      </c>
      <c r="B38" s="10"/>
      <c r="C38" s="10"/>
      <c r="D38" s="10">
        <v>1</v>
      </c>
      <c r="E38" s="10"/>
      <c r="F38" s="11"/>
      <c r="G38" s="10">
        <f t="shared" si="15"/>
        <v>1</v>
      </c>
      <c r="H38" s="10">
        <f t="shared" si="16"/>
        <v>0.25</v>
      </c>
      <c r="I38" s="10">
        <f t="shared" si="17"/>
        <v>25</v>
      </c>
      <c r="J38" s="10">
        <f t="shared" si="18"/>
        <v>6.25</v>
      </c>
      <c r="K38" s="26">
        <f t="shared" si="19"/>
        <v>9.636696540425942E-3</v>
      </c>
      <c r="M38" s="9" t="s">
        <v>12</v>
      </c>
      <c r="N38" s="10">
        <v>1</v>
      </c>
      <c r="O38" s="10"/>
      <c r="P38" s="11"/>
      <c r="Q38" s="10">
        <f t="shared" si="20"/>
        <v>1</v>
      </c>
      <c r="R38" s="10">
        <f t="shared" si="21"/>
        <v>0.5</v>
      </c>
      <c r="S38" s="10">
        <f t="shared" si="22"/>
        <v>50</v>
      </c>
      <c r="T38" s="12">
        <f t="shared" si="23"/>
        <v>25</v>
      </c>
      <c r="U38" s="39">
        <f t="shared" si="24"/>
        <v>2.0238818053025704E-2</v>
      </c>
    </row>
    <row r="39" spans="1:23" x14ac:dyDescent="0.25">
      <c r="J39">
        <f>SUM(J34:J38)</f>
        <v>64856.25</v>
      </c>
      <c r="K39">
        <f>SUM(K34:K38)</f>
        <v>100</v>
      </c>
      <c r="T39">
        <f>SUM(T34:T38)</f>
        <v>123525</v>
      </c>
      <c r="U39">
        <f>SUM(U34:U38)</f>
        <v>100.00000000000001</v>
      </c>
    </row>
    <row r="41" spans="1:23" x14ac:dyDescent="0.25">
      <c r="A41" s="49" t="s">
        <v>25</v>
      </c>
      <c r="B41" s="42">
        <v>6</v>
      </c>
      <c r="C41" s="70" t="s">
        <v>26</v>
      </c>
      <c r="D41" s="71"/>
      <c r="E41" s="71"/>
      <c r="O41" s="48" t="s">
        <v>27</v>
      </c>
      <c r="P41" s="42">
        <v>2</v>
      </c>
      <c r="Q41" s="70" t="s">
        <v>28</v>
      </c>
      <c r="R41" s="71"/>
    </row>
    <row r="42" spans="1:23" ht="15.75" thickBot="1" x14ac:dyDescent="0.3">
      <c r="A42" s="67" t="s">
        <v>0</v>
      </c>
      <c r="B42" s="40"/>
      <c r="C42" s="3"/>
      <c r="D42" s="3"/>
      <c r="E42" s="3"/>
      <c r="F42" s="3"/>
      <c r="G42" s="3"/>
      <c r="H42" s="37"/>
      <c r="I42" s="3"/>
      <c r="J42" s="3"/>
      <c r="K42" s="3"/>
      <c r="L42" s="5"/>
      <c r="M42" s="5"/>
      <c r="O42" s="67" t="s">
        <v>0</v>
      </c>
      <c r="P42" s="40"/>
      <c r="Q42" s="3"/>
      <c r="R42" s="37"/>
      <c r="S42" s="3"/>
      <c r="T42" s="3"/>
      <c r="U42" s="3"/>
      <c r="V42" s="5"/>
      <c r="W42" s="5"/>
    </row>
    <row r="43" spans="1:23" x14ac:dyDescent="0.25">
      <c r="A43" s="68"/>
      <c r="B43" s="9">
        <v>1</v>
      </c>
      <c r="C43" s="10">
        <v>2</v>
      </c>
      <c r="D43" s="10">
        <v>5</v>
      </c>
      <c r="E43" s="10">
        <v>8</v>
      </c>
      <c r="F43" s="10">
        <v>16</v>
      </c>
      <c r="G43" s="10">
        <v>43</v>
      </c>
      <c r="H43" s="36" t="s">
        <v>5</v>
      </c>
      <c r="I43" s="10" t="s">
        <v>6</v>
      </c>
      <c r="J43" s="10" t="s">
        <v>7</v>
      </c>
      <c r="K43" s="10" t="s">
        <v>8</v>
      </c>
      <c r="L43" s="12" t="s">
        <v>9</v>
      </c>
      <c r="M43" s="47" t="s">
        <v>4</v>
      </c>
      <c r="O43" s="68"/>
      <c r="P43" s="9">
        <v>3</v>
      </c>
      <c r="Q43" s="10">
        <v>11</v>
      </c>
      <c r="R43" s="36" t="s">
        <v>5</v>
      </c>
      <c r="S43" s="10" t="s">
        <v>6</v>
      </c>
      <c r="T43" s="10" t="s">
        <v>7</v>
      </c>
      <c r="U43" s="10" t="s">
        <v>8</v>
      </c>
      <c r="V43" s="12" t="s">
        <v>9</v>
      </c>
      <c r="W43" s="47" t="s">
        <v>4</v>
      </c>
    </row>
    <row r="44" spans="1:23" x14ac:dyDescent="0.25">
      <c r="A44" s="8" t="s">
        <v>2</v>
      </c>
      <c r="B44" s="35">
        <v>3813</v>
      </c>
      <c r="C44" s="35">
        <v>84</v>
      </c>
      <c r="D44" s="35">
        <v>49</v>
      </c>
      <c r="E44" s="35">
        <v>88</v>
      </c>
      <c r="F44" s="35">
        <v>2631</v>
      </c>
      <c r="G44" s="16">
        <v>440</v>
      </c>
      <c r="H44" s="6">
        <v>6</v>
      </c>
      <c r="I44" s="35">
        <f>COUNT(B44:G44)</f>
        <v>6</v>
      </c>
      <c r="J44" s="35">
        <f>SUM(B44:G44)/$H$44</f>
        <v>1184.1666666666667</v>
      </c>
      <c r="K44" s="35">
        <f>(I44/$H$44)*100</f>
        <v>100</v>
      </c>
      <c r="L44" s="7">
        <f>J44*K44</f>
        <v>118416.66666666667</v>
      </c>
      <c r="M44" s="38">
        <f>(L44/$L$49)*100</f>
        <v>60.444078947368418</v>
      </c>
      <c r="O44" s="8" t="s">
        <v>2</v>
      </c>
      <c r="P44" s="35">
        <v>506</v>
      </c>
      <c r="Q44" s="35">
        <v>112</v>
      </c>
      <c r="R44" s="6">
        <v>2</v>
      </c>
      <c r="S44" s="35">
        <f>COUNT(P44:Q44)</f>
        <v>2</v>
      </c>
      <c r="T44" s="35">
        <f>SUM(P44:Q44)/$R$44</f>
        <v>309</v>
      </c>
      <c r="U44" s="35">
        <f>(S44/$R$44)*100</f>
        <v>100</v>
      </c>
      <c r="V44" s="7">
        <f>T44*U44</f>
        <v>30900</v>
      </c>
      <c r="W44" s="38">
        <f>(V44/$V$49)*100</f>
        <v>87.535410764872523</v>
      </c>
    </row>
    <row r="45" spans="1:23" x14ac:dyDescent="0.25">
      <c r="A45" s="8" t="s">
        <v>3</v>
      </c>
      <c r="B45" s="35">
        <v>3648</v>
      </c>
      <c r="C45" s="35">
        <v>52</v>
      </c>
      <c r="D45" s="35">
        <v>152</v>
      </c>
      <c r="E45" s="35">
        <v>59</v>
      </c>
      <c r="F45" s="35">
        <v>493</v>
      </c>
      <c r="G45" s="16">
        <v>186</v>
      </c>
      <c r="H45" s="6"/>
      <c r="I45" s="35">
        <f t="shared" ref="I45:I48" si="25">COUNT(B45:G45)</f>
        <v>6</v>
      </c>
      <c r="J45" s="35">
        <f t="shared" ref="J45:J48" si="26">SUM(B45:G45)/$H$44</f>
        <v>765</v>
      </c>
      <c r="K45" s="35">
        <f t="shared" ref="K45:K48" si="27">(I45/$H$44)*100</f>
        <v>100</v>
      </c>
      <c r="L45" s="7">
        <f t="shared" ref="L45:L48" si="28">J45*K45</f>
        <v>76500</v>
      </c>
      <c r="M45" s="38">
        <f t="shared" ref="M45:M48" si="29">(L45/$L$49)*100</f>
        <v>39.048321234119783</v>
      </c>
      <c r="O45" s="8" t="s">
        <v>3</v>
      </c>
      <c r="P45" s="35">
        <v>24</v>
      </c>
      <c r="Q45" s="35">
        <v>48</v>
      </c>
      <c r="R45" s="6"/>
      <c r="S45" s="35">
        <f t="shared" ref="S45:S48" si="30">COUNT(P45:Q45)</f>
        <v>2</v>
      </c>
      <c r="T45" s="35">
        <f t="shared" ref="T45:T48" si="31">SUM(P45:Q45)/$R$44</f>
        <v>36</v>
      </c>
      <c r="U45" s="35">
        <f t="shared" ref="U45:U48" si="32">(S45/$R$44)*100</f>
        <v>100</v>
      </c>
      <c r="V45" s="7">
        <f t="shared" ref="V45:V48" si="33">T45*U45</f>
        <v>3600</v>
      </c>
      <c r="W45" s="38">
        <f t="shared" ref="W45:W48" si="34">(V45/$V$49)*100</f>
        <v>10.198300283286118</v>
      </c>
    </row>
    <row r="46" spans="1:23" x14ac:dyDescent="0.25">
      <c r="A46" s="8" t="s">
        <v>10</v>
      </c>
      <c r="B46" s="35"/>
      <c r="C46" s="35"/>
      <c r="D46" s="35">
        <v>2</v>
      </c>
      <c r="E46" s="35"/>
      <c r="F46" s="35"/>
      <c r="G46" s="35"/>
      <c r="H46" s="6"/>
      <c r="I46" s="35">
        <f t="shared" si="25"/>
        <v>1</v>
      </c>
      <c r="J46" s="35">
        <f t="shared" si="26"/>
        <v>0.33333333333333331</v>
      </c>
      <c r="K46" s="35">
        <f t="shared" si="27"/>
        <v>16.666666666666664</v>
      </c>
      <c r="L46" s="7">
        <f t="shared" si="28"/>
        <v>5.5555555555555545</v>
      </c>
      <c r="M46" s="38">
        <f t="shared" si="29"/>
        <v>2.8357531760435564E-3</v>
      </c>
      <c r="O46" s="8" t="s">
        <v>10</v>
      </c>
      <c r="P46" s="35">
        <v>1</v>
      </c>
      <c r="Q46" s="35"/>
      <c r="R46" s="6"/>
      <c r="S46" s="35">
        <f t="shared" si="30"/>
        <v>1</v>
      </c>
      <c r="T46" s="35">
        <f t="shared" si="31"/>
        <v>0.5</v>
      </c>
      <c r="U46" s="35">
        <f t="shared" si="32"/>
        <v>50</v>
      </c>
      <c r="V46" s="7">
        <f t="shared" si="33"/>
        <v>25</v>
      </c>
      <c r="W46" s="38">
        <f t="shared" si="34"/>
        <v>7.0821529745042494E-2</v>
      </c>
    </row>
    <row r="47" spans="1:23" x14ac:dyDescent="0.25">
      <c r="A47" s="8" t="s">
        <v>11</v>
      </c>
      <c r="B47" s="35"/>
      <c r="C47" s="35"/>
      <c r="D47" s="35"/>
      <c r="E47" s="35">
        <v>2</v>
      </c>
      <c r="F47" s="35">
        <v>80</v>
      </c>
      <c r="G47" s="16">
        <v>34</v>
      </c>
      <c r="H47" s="6"/>
      <c r="I47" s="35">
        <f t="shared" si="25"/>
        <v>3</v>
      </c>
      <c r="J47" s="35">
        <f t="shared" si="26"/>
        <v>19.333333333333332</v>
      </c>
      <c r="K47" s="35">
        <f t="shared" si="27"/>
        <v>50</v>
      </c>
      <c r="L47" s="7">
        <f t="shared" si="28"/>
        <v>966.66666666666663</v>
      </c>
      <c r="M47" s="38">
        <f t="shared" si="29"/>
        <v>0.49342105263157893</v>
      </c>
      <c r="O47" s="8" t="s">
        <v>11</v>
      </c>
      <c r="P47" s="35">
        <v>31</v>
      </c>
      <c r="Q47" s="35"/>
      <c r="R47" s="6"/>
      <c r="S47" s="35">
        <f t="shared" si="30"/>
        <v>1</v>
      </c>
      <c r="T47" s="35">
        <f t="shared" si="31"/>
        <v>15.5</v>
      </c>
      <c r="U47" s="35">
        <f t="shared" si="32"/>
        <v>50</v>
      </c>
      <c r="V47" s="7">
        <f t="shared" si="33"/>
        <v>775</v>
      </c>
      <c r="W47" s="38">
        <f t="shared" si="34"/>
        <v>2.1954674220963173</v>
      </c>
    </row>
    <row r="48" spans="1:23" ht="15.75" thickBot="1" x14ac:dyDescent="0.3">
      <c r="A48" s="9" t="s">
        <v>12</v>
      </c>
      <c r="B48" s="10"/>
      <c r="C48" s="10"/>
      <c r="D48" s="10">
        <v>1</v>
      </c>
      <c r="E48" s="10"/>
      <c r="F48" s="10">
        <v>3</v>
      </c>
      <c r="G48" s="10"/>
      <c r="H48" s="11"/>
      <c r="I48" s="10">
        <f t="shared" si="25"/>
        <v>2</v>
      </c>
      <c r="J48" s="10">
        <f t="shared" si="26"/>
        <v>0.66666666666666663</v>
      </c>
      <c r="K48" s="10">
        <f t="shared" si="27"/>
        <v>33.333333333333329</v>
      </c>
      <c r="L48" s="12">
        <f t="shared" si="28"/>
        <v>22.222222222222218</v>
      </c>
      <c r="M48" s="39">
        <f t="shared" si="29"/>
        <v>1.1343012704174225E-2</v>
      </c>
      <c r="O48" s="9" t="s">
        <v>12</v>
      </c>
      <c r="P48" s="10"/>
      <c r="Q48" s="10"/>
      <c r="R48" s="11"/>
      <c r="S48" s="10">
        <f t="shared" si="30"/>
        <v>0</v>
      </c>
      <c r="T48" s="10">
        <f t="shared" si="31"/>
        <v>0</v>
      </c>
      <c r="U48" s="10">
        <f t="shared" si="32"/>
        <v>0</v>
      </c>
      <c r="V48" s="12">
        <f t="shared" si="33"/>
        <v>0</v>
      </c>
      <c r="W48" s="39">
        <f t="shared" si="34"/>
        <v>0</v>
      </c>
    </row>
    <row r="49" spans="12:23" x14ac:dyDescent="0.25">
      <c r="L49">
        <f>SUM(L44:L48)</f>
        <v>195911.11111111112</v>
      </c>
      <c r="M49">
        <f>SUM(M44:M48)</f>
        <v>99.999999999999986</v>
      </c>
      <c r="V49">
        <f>SUM(V44:V48)</f>
        <v>35300</v>
      </c>
      <c r="W49" s="34">
        <f>SUM(W44:W48)</f>
        <v>100</v>
      </c>
    </row>
  </sheetData>
  <mergeCells count="17">
    <mergeCell ref="C41:E41"/>
    <mergeCell ref="A42:A43"/>
    <mergeCell ref="Q41:R41"/>
    <mergeCell ref="O42:O43"/>
    <mergeCell ref="A32:A33"/>
    <mergeCell ref="M32:M33"/>
    <mergeCell ref="AB1:AF1"/>
    <mergeCell ref="AA1:AA2"/>
    <mergeCell ref="Z1:Z2"/>
    <mergeCell ref="A22:A23"/>
    <mergeCell ref="C31:G31"/>
    <mergeCell ref="O31:P31"/>
    <mergeCell ref="A1:C1"/>
    <mergeCell ref="A2:A3"/>
    <mergeCell ref="A11:D11"/>
    <mergeCell ref="A12:A13"/>
    <mergeCell ref="A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opLeftCell="S1" workbookViewId="0">
      <selection activeCell="R21" sqref="R21"/>
    </sheetView>
  </sheetViews>
  <sheetFormatPr defaultRowHeight="15" x14ac:dyDescent="0.25"/>
  <cols>
    <col min="1" max="1" width="13" customWidth="1"/>
    <col min="2" max="20" width="6.140625" customWidth="1"/>
    <col min="21" max="25" width="9" customWidth="1"/>
    <col min="26" max="26" width="9.140625" style="34"/>
    <col min="33" max="33" width="11" customWidth="1"/>
    <col min="35" max="39" width="11.140625" customWidth="1"/>
  </cols>
  <sheetData>
    <row r="1" spans="1:39" x14ac:dyDescent="0.25">
      <c r="A1" t="s">
        <v>29</v>
      </c>
    </row>
    <row r="2" spans="1:39" ht="15.75" customHeight="1" thickBot="1" x14ac:dyDescent="0.3">
      <c r="A2" s="6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/>
      <c r="U2" s="3"/>
      <c r="V2" s="3"/>
      <c r="W2" s="3"/>
      <c r="X2" s="3"/>
      <c r="Y2" s="30"/>
      <c r="Z2" s="35"/>
      <c r="AG2" s="66" t="s">
        <v>36</v>
      </c>
      <c r="AH2" s="65" t="s">
        <v>32</v>
      </c>
      <c r="AI2" s="64" t="s">
        <v>31</v>
      </c>
      <c r="AJ2" s="64"/>
      <c r="AK2" s="64"/>
      <c r="AL2" s="64"/>
      <c r="AM2" s="64"/>
    </row>
    <row r="3" spans="1:39" x14ac:dyDescent="0.25">
      <c r="A3" s="68"/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2">
        <v>19</v>
      </c>
      <c r="U3" s="10" t="s">
        <v>6</v>
      </c>
      <c r="V3" s="10" t="s">
        <v>7</v>
      </c>
      <c r="W3" s="10" t="s">
        <v>8</v>
      </c>
      <c r="X3" s="10" t="s">
        <v>9</v>
      </c>
      <c r="Y3" s="50" t="s">
        <v>4</v>
      </c>
      <c r="Z3" s="35"/>
      <c r="AG3" s="66"/>
      <c r="AH3" s="65"/>
      <c r="AI3" s="54" t="s">
        <v>2</v>
      </c>
      <c r="AJ3" s="54" t="s">
        <v>3</v>
      </c>
      <c r="AK3" s="54" t="s">
        <v>10</v>
      </c>
      <c r="AL3" s="54" t="s">
        <v>11</v>
      </c>
      <c r="AM3" s="54" t="s">
        <v>12</v>
      </c>
    </row>
    <row r="4" spans="1:39" x14ac:dyDescent="0.25">
      <c r="A4" s="40" t="s">
        <v>2</v>
      </c>
      <c r="B4" s="3">
        <v>3813</v>
      </c>
      <c r="C4" s="3">
        <v>84</v>
      </c>
      <c r="D4" s="3">
        <v>506</v>
      </c>
      <c r="E4" s="3">
        <v>209</v>
      </c>
      <c r="F4" s="3">
        <v>29</v>
      </c>
      <c r="G4" s="3">
        <v>57</v>
      </c>
      <c r="H4" s="3">
        <v>209</v>
      </c>
      <c r="I4" s="3">
        <v>28</v>
      </c>
      <c r="J4" s="3">
        <v>861</v>
      </c>
      <c r="K4" s="3">
        <v>998</v>
      </c>
      <c r="L4" s="3">
        <v>112</v>
      </c>
      <c r="M4" s="3">
        <v>4</v>
      </c>
      <c r="N4" s="3">
        <v>297</v>
      </c>
      <c r="O4" s="3">
        <v>1295</v>
      </c>
      <c r="P4" s="3">
        <v>1055</v>
      </c>
      <c r="Q4" s="3">
        <v>2631</v>
      </c>
      <c r="R4" s="3">
        <v>795</v>
      </c>
      <c r="S4" s="3">
        <v>5877</v>
      </c>
      <c r="T4" s="3">
        <v>200</v>
      </c>
      <c r="U4" s="3">
        <f>COUNT(B4:T4)</f>
        <v>19</v>
      </c>
      <c r="V4" s="3">
        <f>SUM(B4:T4)/$T$3</f>
        <v>1003.1578947368421</v>
      </c>
      <c r="W4" s="3">
        <f>(U4/$T$3)*100</f>
        <v>100</v>
      </c>
      <c r="X4" s="3">
        <f>V4*W4</f>
        <v>100315.78947368421</v>
      </c>
      <c r="Y4" s="5">
        <f>(X4/$X$9)*100</f>
        <v>63.030965480390513</v>
      </c>
      <c r="Z4" s="35"/>
      <c r="AG4" s="52" t="s">
        <v>37</v>
      </c>
      <c r="AH4" s="52">
        <v>19</v>
      </c>
      <c r="AI4" s="57">
        <v>63.030965480390513</v>
      </c>
      <c r="AJ4" s="57">
        <v>35.837700572454978</v>
      </c>
      <c r="AK4" s="57">
        <v>1.0443082589118653E-3</v>
      </c>
      <c r="AL4" s="57">
        <v>1.1177579397886668</v>
      </c>
      <c r="AM4" s="57">
        <v>1.2531699106942386E-2</v>
      </c>
    </row>
    <row r="5" spans="1:39" x14ac:dyDescent="0.25">
      <c r="A5" s="8" t="s">
        <v>3</v>
      </c>
      <c r="B5" s="35">
        <v>6648</v>
      </c>
      <c r="C5" s="35">
        <v>52</v>
      </c>
      <c r="D5" s="35">
        <v>24</v>
      </c>
      <c r="E5" s="35">
        <v>201</v>
      </c>
      <c r="F5" s="35">
        <v>352</v>
      </c>
      <c r="G5" s="35">
        <v>112</v>
      </c>
      <c r="H5" s="35">
        <v>9</v>
      </c>
      <c r="I5" s="35">
        <v>59</v>
      </c>
      <c r="J5" s="35">
        <v>45</v>
      </c>
      <c r="K5" s="35">
        <v>65</v>
      </c>
      <c r="L5" s="35">
        <v>48</v>
      </c>
      <c r="M5" s="35">
        <v>154</v>
      </c>
      <c r="N5" s="35">
        <v>247</v>
      </c>
      <c r="O5" s="35">
        <v>215</v>
      </c>
      <c r="P5" s="35">
        <v>602</v>
      </c>
      <c r="Q5" s="35">
        <v>693</v>
      </c>
      <c r="R5" s="35">
        <v>406</v>
      </c>
      <c r="S5" s="35">
        <v>504</v>
      </c>
      <c r="T5" s="35">
        <v>401</v>
      </c>
      <c r="U5" s="35">
        <f t="shared" ref="U5:U8" si="0">COUNT(B5:T5)</f>
        <v>19</v>
      </c>
      <c r="V5" s="35">
        <f t="shared" ref="V5:V8" si="1">SUM(B5:T5)/$T$3</f>
        <v>570.36842105263156</v>
      </c>
      <c r="W5" s="35">
        <f t="shared" ref="W5:W8" si="2">(U5/$T$3)*100</f>
        <v>100</v>
      </c>
      <c r="X5" s="35">
        <f t="shared" ref="X5:X8" si="3">V5*W5</f>
        <v>57036.842105263153</v>
      </c>
      <c r="Y5" s="7">
        <f t="shared" ref="Y5:Y8" si="4">(X5/$X$9)*100</f>
        <v>35.837700572454978</v>
      </c>
      <c r="Z5" s="35"/>
      <c r="AG5" s="52" t="s">
        <v>38</v>
      </c>
      <c r="AH5" s="52">
        <v>24</v>
      </c>
      <c r="AI5" s="57">
        <v>74.940769933084468</v>
      </c>
      <c r="AJ5" s="57">
        <v>21.535474476175061</v>
      </c>
      <c r="AK5" s="57">
        <v>1.9069192275243563E-2</v>
      </c>
      <c r="AL5" s="57">
        <v>3.4998709458704598</v>
      </c>
      <c r="AM5" s="57">
        <v>4.8154525947584764E-3</v>
      </c>
    </row>
    <row r="6" spans="1:39" x14ac:dyDescent="0.25">
      <c r="A6" s="8" t="s">
        <v>10</v>
      </c>
      <c r="B6" s="35"/>
      <c r="C6" s="35"/>
      <c r="D6" s="35">
        <v>1</v>
      </c>
      <c r="E6" s="35"/>
      <c r="F6" s="35">
        <v>2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>
        <f t="shared" si="0"/>
        <v>2</v>
      </c>
      <c r="V6" s="35">
        <f t="shared" si="1"/>
        <v>0.15789473684210525</v>
      </c>
      <c r="W6" s="35">
        <f t="shared" si="2"/>
        <v>10.526315789473683</v>
      </c>
      <c r="X6" s="35">
        <f t="shared" si="3"/>
        <v>1.6620498614958445</v>
      </c>
      <c r="Y6" s="7">
        <f t="shared" si="4"/>
        <v>1.0443082589118653E-3</v>
      </c>
      <c r="Z6" s="35"/>
    </row>
    <row r="7" spans="1:39" x14ac:dyDescent="0.25">
      <c r="A7" s="8" t="s">
        <v>11</v>
      </c>
      <c r="B7" s="35"/>
      <c r="C7" s="35"/>
      <c r="D7" s="35">
        <v>31</v>
      </c>
      <c r="E7" s="35"/>
      <c r="F7" s="35"/>
      <c r="G7" s="35">
        <v>5</v>
      </c>
      <c r="H7" s="35">
        <v>6</v>
      </c>
      <c r="I7" s="35">
        <v>2</v>
      </c>
      <c r="J7" s="35">
        <v>78</v>
      </c>
      <c r="K7" s="35">
        <v>6</v>
      </c>
      <c r="L7" s="35"/>
      <c r="M7" s="35">
        <v>22</v>
      </c>
      <c r="N7" s="35">
        <v>54</v>
      </c>
      <c r="O7" s="35">
        <v>53</v>
      </c>
      <c r="P7" s="35">
        <v>33</v>
      </c>
      <c r="Q7" s="35">
        <v>80</v>
      </c>
      <c r="R7" s="35">
        <v>45</v>
      </c>
      <c r="S7" s="35">
        <v>79</v>
      </c>
      <c r="T7" s="35"/>
      <c r="U7" s="35">
        <f t="shared" si="0"/>
        <v>13</v>
      </c>
      <c r="V7" s="35">
        <f t="shared" si="1"/>
        <v>26</v>
      </c>
      <c r="W7" s="35">
        <f t="shared" si="2"/>
        <v>68.421052631578945</v>
      </c>
      <c r="X7" s="35">
        <f t="shared" si="3"/>
        <v>1778.9473684210525</v>
      </c>
      <c r="Y7" s="7">
        <f t="shared" si="4"/>
        <v>1.1177579397886668</v>
      </c>
      <c r="Z7" s="35"/>
    </row>
    <row r="8" spans="1:39" x14ac:dyDescent="0.25">
      <c r="A8" s="9" t="s">
        <v>12</v>
      </c>
      <c r="B8" s="10"/>
      <c r="C8" s="10"/>
      <c r="D8" s="10"/>
      <c r="E8" s="10">
        <v>2</v>
      </c>
      <c r="F8" s="10">
        <v>1</v>
      </c>
      <c r="G8" s="10">
        <v>1</v>
      </c>
      <c r="H8" s="10"/>
      <c r="I8" s="10"/>
      <c r="J8" s="10">
        <v>1</v>
      </c>
      <c r="K8" s="10"/>
      <c r="L8" s="10"/>
      <c r="M8" s="10"/>
      <c r="N8" s="10"/>
      <c r="O8" s="10"/>
      <c r="P8" s="10">
        <v>4</v>
      </c>
      <c r="Q8" s="10">
        <v>3</v>
      </c>
      <c r="R8" s="10"/>
      <c r="S8" s="10"/>
      <c r="T8" s="10"/>
      <c r="U8" s="10">
        <f t="shared" si="0"/>
        <v>6</v>
      </c>
      <c r="V8" s="10">
        <f t="shared" si="1"/>
        <v>0.63157894736842102</v>
      </c>
      <c r="W8" s="10">
        <f t="shared" si="2"/>
        <v>31.578947368421051</v>
      </c>
      <c r="X8" s="10">
        <f t="shared" si="3"/>
        <v>19.944598337950136</v>
      </c>
      <c r="Y8" s="12">
        <f t="shared" si="4"/>
        <v>1.2531699106942386E-2</v>
      </c>
      <c r="Z8" s="35"/>
    </row>
    <row r="9" spans="1:39" x14ac:dyDescent="0.25">
      <c r="X9" s="16">
        <f>SUM(X4:X8)</f>
        <v>159153.18559556786</v>
      </c>
      <c r="Y9" s="16">
        <f>SUM(Y4:Y8)</f>
        <v>100.00000000000001</v>
      </c>
    </row>
    <row r="11" spans="1:39" x14ac:dyDescent="0.25">
      <c r="A11" t="s">
        <v>30</v>
      </c>
    </row>
    <row r="12" spans="1:39" ht="15.75" thickBot="1" x14ac:dyDescent="0.3">
      <c r="A12" s="67" t="s">
        <v>0</v>
      </c>
      <c r="B12" s="3">
        <v>20</v>
      </c>
      <c r="C12" s="3">
        <v>21</v>
      </c>
      <c r="D12" s="3">
        <v>22</v>
      </c>
      <c r="E12" s="3">
        <v>23</v>
      </c>
      <c r="F12" s="3">
        <v>24</v>
      </c>
      <c r="G12" s="3">
        <v>25</v>
      </c>
      <c r="H12" s="3">
        <v>26</v>
      </c>
      <c r="I12" s="3">
        <v>27</v>
      </c>
      <c r="J12" s="3">
        <v>28</v>
      </c>
      <c r="K12" s="3">
        <v>29</v>
      </c>
      <c r="L12" s="3">
        <v>30</v>
      </c>
      <c r="M12" s="3">
        <v>31</v>
      </c>
      <c r="N12" s="3">
        <v>32</v>
      </c>
      <c r="O12" s="3">
        <v>33</v>
      </c>
      <c r="P12" s="3">
        <v>34</v>
      </c>
      <c r="Q12" s="3">
        <v>35</v>
      </c>
      <c r="R12" s="3">
        <v>36</v>
      </c>
      <c r="S12" s="3">
        <v>37</v>
      </c>
      <c r="T12" s="3">
        <v>38</v>
      </c>
      <c r="U12" s="3">
        <v>39</v>
      </c>
      <c r="V12" s="3">
        <v>40</v>
      </c>
      <c r="W12" s="3">
        <v>41</v>
      </c>
      <c r="X12" s="3">
        <v>42</v>
      </c>
      <c r="Y12" s="5">
        <v>43</v>
      </c>
      <c r="Z12" s="4"/>
      <c r="AA12" s="3"/>
      <c r="AB12" s="3"/>
      <c r="AC12" s="3"/>
      <c r="AD12" s="3"/>
      <c r="AE12" s="30"/>
    </row>
    <row r="13" spans="1:39" x14ac:dyDescent="0.25">
      <c r="A13" s="6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2"/>
      <c r="Z13" s="11" t="s">
        <v>5</v>
      </c>
      <c r="AA13" s="10" t="s">
        <v>6</v>
      </c>
      <c r="AB13" s="10" t="s">
        <v>7</v>
      </c>
      <c r="AC13" s="10" t="s">
        <v>8</v>
      </c>
      <c r="AD13" s="10" t="s">
        <v>9</v>
      </c>
      <c r="AE13" s="50" t="s">
        <v>4</v>
      </c>
    </row>
    <row r="14" spans="1:39" x14ac:dyDescent="0.25">
      <c r="A14" s="40" t="s">
        <v>2</v>
      </c>
      <c r="B14" s="3">
        <v>656</v>
      </c>
      <c r="C14" s="20">
        <v>773</v>
      </c>
      <c r="D14" s="3">
        <v>2394</v>
      </c>
      <c r="E14" s="20">
        <v>438</v>
      </c>
      <c r="F14" s="20">
        <v>330</v>
      </c>
      <c r="G14" s="3">
        <v>470</v>
      </c>
      <c r="H14" s="3">
        <v>339</v>
      </c>
      <c r="I14" s="20">
        <v>345</v>
      </c>
      <c r="J14" s="20">
        <v>1169</v>
      </c>
      <c r="K14" s="20">
        <v>827</v>
      </c>
      <c r="L14" s="3">
        <v>1662</v>
      </c>
      <c r="M14" s="3">
        <v>298</v>
      </c>
      <c r="N14" s="3">
        <v>98</v>
      </c>
      <c r="O14" s="20">
        <v>878</v>
      </c>
      <c r="P14" s="20">
        <v>214</v>
      </c>
      <c r="Q14" s="3">
        <v>90</v>
      </c>
      <c r="R14" s="3">
        <v>1284</v>
      </c>
      <c r="S14" s="20">
        <v>491</v>
      </c>
      <c r="T14" s="3">
        <v>717</v>
      </c>
      <c r="U14" s="3">
        <v>780</v>
      </c>
      <c r="V14" s="20">
        <v>429</v>
      </c>
      <c r="W14" s="20">
        <v>292</v>
      </c>
      <c r="X14" s="3">
        <v>797</v>
      </c>
      <c r="Y14" s="20">
        <v>440</v>
      </c>
      <c r="Z14" s="4">
        <v>24</v>
      </c>
      <c r="AA14" s="3">
        <f>COUNT(B14:Y14)</f>
        <v>24</v>
      </c>
      <c r="AB14" s="3">
        <f>SUM(B14:Y14)/$Z$14</f>
        <v>675.45833333333337</v>
      </c>
      <c r="AC14" s="3">
        <f>(AA14/$Z$14)*100</f>
        <v>100</v>
      </c>
      <c r="AD14" s="3">
        <f>AB14*AC14</f>
        <v>67545.833333333343</v>
      </c>
      <c r="AE14" s="5">
        <f>(AD14/$AD$19)*100</f>
        <v>74.940769933084468</v>
      </c>
    </row>
    <row r="15" spans="1:39" x14ac:dyDescent="0.25">
      <c r="A15" s="8" t="s">
        <v>3</v>
      </c>
      <c r="B15" s="35">
        <v>233</v>
      </c>
      <c r="C15" s="16">
        <v>1070</v>
      </c>
      <c r="D15" s="35">
        <v>403</v>
      </c>
      <c r="E15" s="16">
        <v>128</v>
      </c>
      <c r="F15" s="16">
        <v>458</v>
      </c>
      <c r="G15" s="35">
        <v>176</v>
      </c>
      <c r="H15" s="35">
        <v>122</v>
      </c>
      <c r="I15" s="16">
        <v>127</v>
      </c>
      <c r="J15" s="16">
        <v>106</v>
      </c>
      <c r="K15" s="16">
        <v>26</v>
      </c>
      <c r="L15" s="35">
        <v>59</v>
      </c>
      <c r="M15" s="35">
        <v>650</v>
      </c>
      <c r="N15" s="35">
        <v>297</v>
      </c>
      <c r="O15" s="16">
        <v>139</v>
      </c>
      <c r="P15" s="16">
        <v>193</v>
      </c>
      <c r="Q15" s="35">
        <v>25</v>
      </c>
      <c r="R15" s="35">
        <v>388</v>
      </c>
      <c r="S15" s="16">
        <v>79</v>
      </c>
      <c r="T15" s="35"/>
      <c r="U15" s="35">
        <v>61</v>
      </c>
      <c r="V15" s="35"/>
      <c r="W15" s="35"/>
      <c r="X15" s="35">
        <v>298</v>
      </c>
      <c r="Y15" s="16">
        <v>286</v>
      </c>
      <c r="Z15" s="6"/>
      <c r="AA15" s="35">
        <f>COUNT(B15:Y15)</f>
        <v>21</v>
      </c>
      <c r="AB15" s="35">
        <f t="shared" ref="AB15:AB18" si="5">SUM(B15:Y15)/$Z$14</f>
        <v>221.83333333333334</v>
      </c>
      <c r="AC15" s="35">
        <f t="shared" ref="AC15:AC18" si="6">(AA15/$Z$14)*100</f>
        <v>87.5</v>
      </c>
      <c r="AD15" s="35">
        <f t="shared" ref="AD15:AD18" si="7">AB15*AC15</f>
        <v>19410.416666666668</v>
      </c>
      <c r="AE15" s="7">
        <f t="shared" ref="AE15:AE18" si="8">(AD15/$AD$19)*100</f>
        <v>21.535474476175061</v>
      </c>
    </row>
    <row r="16" spans="1:39" x14ac:dyDescent="0.25">
      <c r="A16" s="8" t="s">
        <v>10</v>
      </c>
      <c r="B16" s="35"/>
      <c r="C16" s="35"/>
      <c r="D16" s="35">
        <v>1</v>
      </c>
      <c r="E16" s="35"/>
      <c r="F16" s="35"/>
      <c r="G16" s="35"/>
      <c r="H16" s="35"/>
      <c r="I16" s="35"/>
      <c r="J16" s="35"/>
      <c r="K16" s="35"/>
      <c r="L16" s="35">
        <v>26</v>
      </c>
      <c r="M16" s="35">
        <v>6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6"/>
      <c r="AA16" s="35">
        <f t="shared" ref="AA16:AA18" si="9">COUNT(B16:Y16)</f>
        <v>3</v>
      </c>
      <c r="AB16" s="35">
        <f t="shared" si="5"/>
        <v>1.375</v>
      </c>
      <c r="AC16" s="35">
        <f t="shared" si="6"/>
        <v>12.5</v>
      </c>
      <c r="AD16" s="35">
        <f t="shared" si="7"/>
        <v>17.1875</v>
      </c>
      <c r="AE16" s="7">
        <f t="shared" si="8"/>
        <v>1.9069192275243563E-2</v>
      </c>
    </row>
    <row r="17" spans="1:31" x14ac:dyDescent="0.25">
      <c r="A17" s="8" t="s">
        <v>11</v>
      </c>
      <c r="B17" s="35">
        <v>28</v>
      </c>
      <c r="C17" s="16">
        <v>20</v>
      </c>
      <c r="D17" s="35">
        <v>17</v>
      </c>
      <c r="E17" s="16">
        <v>18</v>
      </c>
      <c r="F17" s="16">
        <v>21</v>
      </c>
      <c r="G17" s="35">
        <v>41</v>
      </c>
      <c r="H17" s="35">
        <v>19</v>
      </c>
      <c r="I17" s="16">
        <v>7</v>
      </c>
      <c r="J17" s="16">
        <v>24</v>
      </c>
      <c r="K17" s="16">
        <v>15</v>
      </c>
      <c r="L17" s="35">
        <v>4</v>
      </c>
      <c r="M17" s="35">
        <v>21</v>
      </c>
      <c r="N17" s="35"/>
      <c r="O17" s="16">
        <v>32</v>
      </c>
      <c r="P17" s="16">
        <v>22</v>
      </c>
      <c r="Q17" s="35">
        <v>5</v>
      </c>
      <c r="R17" s="35">
        <v>3</v>
      </c>
      <c r="S17" s="16">
        <v>101</v>
      </c>
      <c r="T17" s="35">
        <v>131</v>
      </c>
      <c r="U17" s="35">
        <v>108</v>
      </c>
      <c r="V17" s="16">
        <v>29</v>
      </c>
      <c r="W17" s="16">
        <v>14</v>
      </c>
      <c r="X17" s="35">
        <v>76</v>
      </c>
      <c r="Y17" s="16">
        <v>34</v>
      </c>
      <c r="Z17" s="6"/>
      <c r="AA17" s="35">
        <f t="shared" si="9"/>
        <v>23</v>
      </c>
      <c r="AB17" s="35">
        <f t="shared" si="5"/>
        <v>32.916666666666664</v>
      </c>
      <c r="AC17" s="35">
        <f t="shared" si="6"/>
        <v>95.833333333333343</v>
      </c>
      <c r="AD17" s="35">
        <f t="shared" si="7"/>
        <v>3154.5138888888891</v>
      </c>
      <c r="AE17" s="7">
        <f t="shared" si="8"/>
        <v>3.4998709458704598</v>
      </c>
    </row>
    <row r="18" spans="1:31" x14ac:dyDescent="0.25">
      <c r="A18" s="9" t="s">
        <v>12</v>
      </c>
      <c r="B18" s="10"/>
      <c r="C18" s="10"/>
      <c r="D18" s="10"/>
      <c r="E18" s="10"/>
      <c r="F18" s="10"/>
      <c r="G18" s="10"/>
      <c r="H18" s="10"/>
      <c r="I18" s="21">
        <v>1</v>
      </c>
      <c r="J18" s="10">
        <v>1</v>
      </c>
      <c r="K18" s="10">
        <v>1</v>
      </c>
      <c r="L18" s="10"/>
      <c r="M18" s="10"/>
      <c r="N18" s="10"/>
      <c r="O18" s="21">
        <v>1</v>
      </c>
      <c r="P18" s="10"/>
      <c r="Q18" s="10"/>
      <c r="R18" s="10"/>
      <c r="S18" s="10"/>
      <c r="T18" s="10"/>
      <c r="U18" s="10">
        <v>1</v>
      </c>
      <c r="V18" s="10"/>
      <c r="W18" s="10"/>
      <c r="X18" s="10"/>
      <c r="Y18" s="10"/>
      <c r="Z18" s="11"/>
      <c r="AA18" s="10">
        <f t="shared" si="9"/>
        <v>5</v>
      </c>
      <c r="AB18" s="10">
        <f t="shared" si="5"/>
        <v>0.20833333333333334</v>
      </c>
      <c r="AC18" s="10">
        <f t="shared" si="6"/>
        <v>20.833333333333336</v>
      </c>
      <c r="AD18" s="10">
        <f t="shared" si="7"/>
        <v>4.3402777777777786</v>
      </c>
      <c r="AE18" s="12">
        <f t="shared" si="8"/>
        <v>4.8154525947584764E-3</v>
      </c>
    </row>
    <row r="19" spans="1:31" x14ac:dyDescent="0.25">
      <c r="AD19">
        <f>SUM(AD14:AD18)</f>
        <v>90132.291666666686</v>
      </c>
      <c r="AE19" s="34">
        <f>SUM(AE14:AE18)</f>
        <v>99.999999999999972</v>
      </c>
    </row>
  </sheetData>
  <mergeCells count="5">
    <mergeCell ref="A2:A3"/>
    <mergeCell ref="A12:A13"/>
    <mergeCell ref="AG2:AG3"/>
    <mergeCell ref="AH2:AH3"/>
    <mergeCell ref="AI2:A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3" workbookViewId="0">
      <selection activeCell="I4" sqref="I4"/>
    </sheetView>
  </sheetViews>
  <sheetFormatPr defaultRowHeight="15" x14ac:dyDescent="0.25"/>
  <cols>
    <col min="1" max="1" width="20" customWidth="1"/>
    <col min="2" max="2" width="9.140625" style="51"/>
    <col min="3" max="4" width="10" customWidth="1"/>
    <col min="6" max="6" width="12.7109375" customWidth="1"/>
  </cols>
  <sheetData>
    <row r="1" spans="1:8" ht="15.75" customHeight="1" x14ac:dyDescent="0.25">
      <c r="A1" s="75" t="s">
        <v>44</v>
      </c>
      <c r="B1" s="75" t="s">
        <v>39</v>
      </c>
      <c r="C1" s="76" t="s">
        <v>43</v>
      </c>
      <c r="D1" s="81" t="s">
        <v>36</v>
      </c>
      <c r="E1" s="81"/>
      <c r="F1" s="75" t="s">
        <v>45</v>
      </c>
      <c r="G1" s="79" t="s">
        <v>40</v>
      </c>
      <c r="H1" s="80"/>
    </row>
    <row r="2" spans="1:8" ht="15" customHeight="1" x14ac:dyDescent="0.25">
      <c r="A2" s="75"/>
      <c r="B2" s="75"/>
      <c r="C2" s="77"/>
      <c r="D2" s="75" t="s">
        <v>35</v>
      </c>
      <c r="E2" s="75" t="s">
        <v>34</v>
      </c>
      <c r="F2" s="75"/>
      <c r="G2" s="75" t="s">
        <v>41</v>
      </c>
      <c r="H2" s="75" t="s">
        <v>42</v>
      </c>
    </row>
    <row r="3" spans="1:8" ht="15" customHeight="1" x14ac:dyDescent="0.25">
      <c r="A3" s="75"/>
      <c r="B3" s="75"/>
      <c r="C3" s="78"/>
      <c r="D3" s="75"/>
      <c r="E3" s="75"/>
      <c r="F3" s="75"/>
      <c r="G3" s="75"/>
      <c r="H3" s="75"/>
    </row>
    <row r="4" spans="1:8" ht="15.75" x14ac:dyDescent="0.25">
      <c r="A4" s="72" t="s">
        <v>37</v>
      </c>
      <c r="B4" s="59">
        <v>1</v>
      </c>
      <c r="C4" s="59">
        <v>179.5</v>
      </c>
      <c r="D4" s="59"/>
      <c r="E4" s="60"/>
      <c r="F4" s="61">
        <v>125.512</v>
      </c>
      <c r="G4" s="61">
        <v>6.2301000000000002</v>
      </c>
      <c r="H4" s="59">
        <v>446</v>
      </c>
    </row>
    <row r="5" spans="1:8" ht="15.75" x14ac:dyDescent="0.25">
      <c r="A5" s="73"/>
      <c r="B5" s="59">
        <v>2</v>
      </c>
      <c r="C5" s="59">
        <v>188.4</v>
      </c>
      <c r="D5" s="59"/>
      <c r="E5" s="60"/>
      <c r="F5" s="61">
        <v>100.6097</v>
      </c>
      <c r="G5" s="61">
        <v>4.3021000000000003</v>
      </c>
      <c r="H5" s="59">
        <v>457</v>
      </c>
    </row>
    <row r="6" spans="1:8" ht="15.75" x14ac:dyDescent="0.25">
      <c r="A6" s="73"/>
      <c r="B6" s="59">
        <v>3</v>
      </c>
      <c r="C6" s="59">
        <v>197.9</v>
      </c>
      <c r="D6" s="59"/>
      <c r="E6" s="60"/>
      <c r="F6" s="61">
        <v>143.36000000000001</v>
      </c>
      <c r="G6" s="61">
        <v>4.7320000000000002</v>
      </c>
      <c r="H6" s="59">
        <v>496</v>
      </c>
    </row>
    <row r="7" spans="1:8" ht="15.75" x14ac:dyDescent="0.25">
      <c r="A7" s="73"/>
      <c r="B7" s="59">
        <v>4</v>
      </c>
      <c r="C7" s="59">
        <v>126.6</v>
      </c>
      <c r="D7" s="60"/>
      <c r="E7" s="59"/>
      <c r="F7" s="61">
        <v>31.5688</v>
      </c>
      <c r="G7" s="61">
        <v>1.9005000000000001</v>
      </c>
      <c r="H7" s="59">
        <v>360</v>
      </c>
    </row>
    <row r="8" spans="1:8" ht="15.75" x14ac:dyDescent="0.25">
      <c r="A8" s="73"/>
      <c r="B8" s="59">
        <v>5</v>
      </c>
      <c r="C8" s="59">
        <v>181.4</v>
      </c>
      <c r="D8" s="60"/>
      <c r="E8" s="59"/>
      <c r="F8" s="61">
        <v>120.1942</v>
      </c>
      <c r="G8" s="61">
        <v>4.1905999999999999</v>
      </c>
      <c r="H8" s="59">
        <v>500</v>
      </c>
    </row>
    <row r="9" spans="1:8" ht="15.75" x14ac:dyDescent="0.25">
      <c r="A9" s="73"/>
      <c r="B9" s="59">
        <v>6</v>
      </c>
      <c r="C9" s="59">
        <v>135.6</v>
      </c>
      <c r="D9" s="59"/>
      <c r="E9" s="60"/>
      <c r="F9" s="59">
        <v>40</v>
      </c>
      <c r="G9" s="61">
        <v>4.1200999999999999</v>
      </c>
      <c r="H9" s="59">
        <v>370</v>
      </c>
    </row>
    <row r="10" spans="1:8" ht="15.75" x14ac:dyDescent="0.25">
      <c r="A10" s="73"/>
      <c r="B10" s="59">
        <v>7</v>
      </c>
      <c r="C10" s="59">
        <v>155.1</v>
      </c>
      <c r="D10" s="59"/>
      <c r="E10" s="60"/>
      <c r="F10" s="59">
        <v>50</v>
      </c>
      <c r="G10" s="61">
        <v>4.3010999999999999</v>
      </c>
      <c r="H10" s="59">
        <v>450</v>
      </c>
    </row>
    <row r="11" spans="1:8" ht="15.75" x14ac:dyDescent="0.25">
      <c r="A11" s="73"/>
      <c r="B11" s="59">
        <v>8</v>
      </c>
      <c r="C11" s="59">
        <v>185.2</v>
      </c>
      <c r="D11" s="59"/>
      <c r="E11" s="60"/>
      <c r="F11" s="59">
        <v>110</v>
      </c>
      <c r="G11" s="61">
        <v>5.1010999999999997</v>
      </c>
      <c r="H11" s="59">
        <v>480</v>
      </c>
    </row>
    <row r="12" spans="1:8" ht="15.75" x14ac:dyDescent="0.25">
      <c r="A12" s="73"/>
      <c r="B12" s="59">
        <v>9</v>
      </c>
      <c r="C12" s="59">
        <v>149.6</v>
      </c>
      <c r="D12" s="59"/>
      <c r="E12" s="60"/>
      <c r="F12" s="59">
        <v>41</v>
      </c>
      <c r="G12" s="61">
        <v>3.1240999999999999</v>
      </c>
      <c r="H12" s="59">
        <v>450</v>
      </c>
    </row>
    <row r="13" spans="1:8" ht="15.75" x14ac:dyDescent="0.25">
      <c r="A13" s="73"/>
      <c r="B13" s="59">
        <v>10</v>
      </c>
      <c r="C13" s="59">
        <v>156.80000000000001</v>
      </c>
      <c r="D13" s="59"/>
      <c r="E13" s="60"/>
      <c r="F13" s="59">
        <v>48</v>
      </c>
      <c r="G13" s="61">
        <v>4.3173000000000004</v>
      </c>
      <c r="H13" s="59">
        <v>470</v>
      </c>
    </row>
    <row r="14" spans="1:8" ht="15.75" x14ac:dyDescent="0.25">
      <c r="A14" s="73"/>
      <c r="B14" s="59">
        <v>11</v>
      </c>
      <c r="C14" s="59">
        <v>199.5</v>
      </c>
      <c r="D14" s="60"/>
      <c r="E14" s="59"/>
      <c r="F14" s="59">
        <v>108</v>
      </c>
      <c r="G14" s="59">
        <v>4.3</v>
      </c>
      <c r="H14" s="59">
        <v>357</v>
      </c>
    </row>
    <row r="15" spans="1:8" ht="15.75" x14ac:dyDescent="0.25">
      <c r="A15" s="73"/>
      <c r="B15" s="59">
        <v>12</v>
      </c>
      <c r="C15" s="59">
        <v>142.5</v>
      </c>
      <c r="D15" s="59"/>
      <c r="E15" s="60"/>
      <c r="F15" s="59">
        <v>32</v>
      </c>
      <c r="G15" s="59">
        <v>1.6</v>
      </c>
      <c r="H15" s="59">
        <v>210</v>
      </c>
    </row>
    <row r="16" spans="1:8" ht="15.75" x14ac:dyDescent="0.25">
      <c r="A16" s="73"/>
      <c r="B16" s="59">
        <v>13</v>
      </c>
      <c r="C16" s="59">
        <v>119.2</v>
      </c>
      <c r="D16" s="59"/>
      <c r="E16" s="60"/>
      <c r="F16" s="59">
        <v>25</v>
      </c>
      <c r="G16" s="59">
        <v>2.2999999999999998</v>
      </c>
      <c r="H16" s="59">
        <v>225</v>
      </c>
    </row>
    <row r="17" spans="1:8" ht="15.75" x14ac:dyDescent="0.25">
      <c r="A17" s="73"/>
      <c r="B17" s="59">
        <v>14</v>
      </c>
      <c r="C17" s="59">
        <v>142.6</v>
      </c>
      <c r="D17" s="59"/>
      <c r="E17" s="60"/>
      <c r="F17" s="59">
        <v>40</v>
      </c>
      <c r="G17" s="59">
        <v>3.7</v>
      </c>
      <c r="H17" s="59">
        <v>339</v>
      </c>
    </row>
    <row r="18" spans="1:8" ht="15.75" x14ac:dyDescent="0.25">
      <c r="A18" s="73"/>
      <c r="B18" s="59">
        <v>15</v>
      </c>
      <c r="C18" s="59">
        <v>109</v>
      </c>
      <c r="D18" s="59"/>
      <c r="E18" s="60"/>
      <c r="F18" s="59">
        <v>20</v>
      </c>
      <c r="G18" s="59">
        <v>2</v>
      </c>
      <c r="H18" s="59">
        <v>228</v>
      </c>
    </row>
    <row r="19" spans="1:8" ht="15.75" x14ac:dyDescent="0.25">
      <c r="A19" s="73"/>
      <c r="B19" s="59">
        <v>16</v>
      </c>
      <c r="C19" s="59">
        <v>191.1</v>
      </c>
      <c r="D19" s="60"/>
      <c r="E19" s="59"/>
      <c r="F19" s="59">
        <v>120</v>
      </c>
      <c r="G19" s="59">
        <v>4</v>
      </c>
      <c r="H19" s="59">
        <v>500</v>
      </c>
    </row>
    <row r="20" spans="1:8" ht="15.75" x14ac:dyDescent="0.25">
      <c r="A20" s="73"/>
      <c r="B20" s="59">
        <v>17</v>
      </c>
      <c r="C20" s="59">
        <v>134.30000000000001</v>
      </c>
      <c r="D20" s="59"/>
      <c r="E20" s="60"/>
      <c r="F20" s="59">
        <v>32</v>
      </c>
      <c r="G20" s="59">
        <v>2</v>
      </c>
      <c r="H20" s="59">
        <v>400</v>
      </c>
    </row>
    <row r="21" spans="1:8" ht="15.75" x14ac:dyDescent="0.25">
      <c r="A21" s="73"/>
      <c r="B21" s="59">
        <v>18</v>
      </c>
      <c r="C21" s="59">
        <v>119.9</v>
      </c>
      <c r="D21" s="60"/>
      <c r="E21" s="59"/>
      <c r="F21" s="59">
        <v>22</v>
      </c>
      <c r="G21" s="59">
        <v>1</v>
      </c>
      <c r="H21" s="59">
        <v>250</v>
      </c>
    </row>
    <row r="22" spans="1:8" ht="15.75" x14ac:dyDescent="0.25">
      <c r="A22" s="74"/>
      <c r="B22" s="59">
        <v>19</v>
      </c>
      <c r="C22" s="59">
        <v>115.6</v>
      </c>
      <c r="D22" s="60"/>
      <c r="E22" s="59"/>
      <c r="F22" s="59">
        <v>21</v>
      </c>
      <c r="G22" s="59">
        <v>2</v>
      </c>
      <c r="H22" s="59">
        <v>250</v>
      </c>
    </row>
    <row r="23" spans="1:8" ht="15.75" x14ac:dyDescent="0.25">
      <c r="A23" s="72" t="s">
        <v>38</v>
      </c>
      <c r="B23" s="59">
        <v>20</v>
      </c>
      <c r="C23" s="59">
        <v>134.69999999999999</v>
      </c>
      <c r="D23" s="60"/>
      <c r="E23" s="59"/>
      <c r="F23" s="59">
        <v>41</v>
      </c>
      <c r="G23" s="59">
        <v>2.9</v>
      </c>
      <c r="H23" s="59">
        <v>310</v>
      </c>
    </row>
    <row r="24" spans="1:8" ht="15.75" x14ac:dyDescent="0.25">
      <c r="A24" s="73"/>
      <c r="B24" s="59">
        <v>21</v>
      </c>
      <c r="C24" s="62">
        <v>133.1</v>
      </c>
      <c r="D24" s="59"/>
      <c r="E24" s="60"/>
      <c r="F24" s="62">
        <v>37</v>
      </c>
      <c r="G24" s="59">
        <v>2.5</v>
      </c>
      <c r="H24" s="59">
        <v>290</v>
      </c>
    </row>
    <row r="25" spans="1:8" ht="15.75" x14ac:dyDescent="0.25">
      <c r="A25" s="73"/>
      <c r="B25" s="59">
        <v>22</v>
      </c>
      <c r="C25" s="62">
        <v>114.3</v>
      </c>
      <c r="D25" s="60"/>
      <c r="E25" s="59"/>
      <c r="F25" s="62">
        <v>26</v>
      </c>
      <c r="G25" s="62">
        <v>2.1</v>
      </c>
      <c r="H25" s="62">
        <v>240</v>
      </c>
    </row>
    <row r="26" spans="1:8" ht="15.75" x14ac:dyDescent="0.25">
      <c r="A26" s="73"/>
      <c r="B26" s="59">
        <v>23</v>
      </c>
      <c r="C26" s="62">
        <v>130.4</v>
      </c>
      <c r="D26" s="59"/>
      <c r="E26" s="60"/>
      <c r="F26" s="62">
        <v>51.4</v>
      </c>
      <c r="G26" s="62">
        <v>5.0999999999999996</v>
      </c>
      <c r="H26" s="62">
        <v>370</v>
      </c>
    </row>
    <row r="27" spans="1:8" ht="15.75" x14ac:dyDescent="0.25">
      <c r="A27" s="73"/>
      <c r="B27" s="59">
        <v>24</v>
      </c>
      <c r="C27" s="62">
        <v>124.8</v>
      </c>
      <c r="D27" s="59"/>
      <c r="E27" s="60"/>
      <c r="F27" s="62">
        <v>50</v>
      </c>
      <c r="G27" s="62">
        <v>6.3</v>
      </c>
      <c r="H27" s="62">
        <v>350</v>
      </c>
    </row>
    <row r="28" spans="1:8" ht="15.75" x14ac:dyDescent="0.25">
      <c r="A28" s="73"/>
      <c r="B28" s="59">
        <v>25</v>
      </c>
      <c r="C28" s="62">
        <v>127.8</v>
      </c>
      <c r="D28" s="60"/>
      <c r="E28" s="59"/>
      <c r="F28" s="62">
        <v>43.5</v>
      </c>
      <c r="G28" s="62">
        <v>2.7</v>
      </c>
      <c r="H28" s="62">
        <v>260</v>
      </c>
    </row>
    <row r="29" spans="1:8" ht="15.75" x14ac:dyDescent="0.25">
      <c r="A29" s="73"/>
      <c r="B29" s="59">
        <v>26</v>
      </c>
      <c r="C29" s="62">
        <v>144.80000000000001</v>
      </c>
      <c r="D29" s="60"/>
      <c r="E29" s="59"/>
      <c r="F29" s="62">
        <v>53.2</v>
      </c>
      <c r="G29" s="62">
        <v>3.1</v>
      </c>
      <c r="H29" s="62">
        <v>280</v>
      </c>
    </row>
    <row r="30" spans="1:8" ht="15.75" x14ac:dyDescent="0.25">
      <c r="A30" s="73"/>
      <c r="B30" s="59">
        <v>27</v>
      </c>
      <c r="C30" s="62">
        <v>138.1</v>
      </c>
      <c r="D30" s="59"/>
      <c r="E30" s="60"/>
      <c r="F30" s="62">
        <v>53.6</v>
      </c>
      <c r="G30" s="62">
        <v>3.4</v>
      </c>
      <c r="H30" s="62">
        <v>250</v>
      </c>
    </row>
    <row r="31" spans="1:8" ht="15.75" x14ac:dyDescent="0.25">
      <c r="A31" s="73"/>
      <c r="B31" s="59">
        <v>28</v>
      </c>
      <c r="C31" s="62">
        <v>165.3</v>
      </c>
      <c r="D31" s="59"/>
      <c r="E31" s="60"/>
      <c r="F31" s="62">
        <v>80.599999999999994</v>
      </c>
      <c r="G31" s="62">
        <v>5.3</v>
      </c>
      <c r="H31" s="62">
        <v>390</v>
      </c>
    </row>
    <row r="32" spans="1:8" ht="15.75" x14ac:dyDescent="0.25">
      <c r="A32" s="73"/>
      <c r="B32" s="59">
        <v>29</v>
      </c>
      <c r="C32" s="62">
        <v>162.19999999999999</v>
      </c>
      <c r="D32" s="59"/>
      <c r="E32" s="60"/>
      <c r="F32" s="62">
        <v>79.5</v>
      </c>
      <c r="G32" s="62">
        <v>4.7</v>
      </c>
      <c r="H32" s="62">
        <v>330</v>
      </c>
    </row>
    <row r="33" spans="1:8" ht="15.75" x14ac:dyDescent="0.25">
      <c r="A33" s="73"/>
      <c r="B33" s="59">
        <v>30</v>
      </c>
      <c r="C33" s="62">
        <v>130</v>
      </c>
      <c r="D33" s="60"/>
      <c r="E33" s="59"/>
      <c r="F33" s="62">
        <v>23.8</v>
      </c>
      <c r="G33" s="62">
        <v>1.6</v>
      </c>
      <c r="H33" s="62">
        <v>250</v>
      </c>
    </row>
    <row r="34" spans="1:8" ht="15.75" x14ac:dyDescent="0.25">
      <c r="A34" s="73"/>
      <c r="B34" s="59">
        <v>31</v>
      </c>
      <c r="C34" s="62">
        <v>133</v>
      </c>
      <c r="D34" s="60"/>
      <c r="E34" s="59"/>
      <c r="F34" s="62">
        <v>30.4</v>
      </c>
      <c r="G34" s="62">
        <v>1</v>
      </c>
      <c r="H34" s="62">
        <v>295</v>
      </c>
    </row>
    <row r="35" spans="1:8" ht="15.75" x14ac:dyDescent="0.25">
      <c r="A35" s="73"/>
      <c r="B35" s="59">
        <v>32</v>
      </c>
      <c r="C35" s="62">
        <v>131</v>
      </c>
      <c r="D35" s="60"/>
      <c r="E35" s="59"/>
      <c r="F35" s="62">
        <v>31.4</v>
      </c>
      <c r="G35" s="62">
        <v>1.1000000000000001</v>
      </c>
      <c r="H35" s="62">
        <v>320</v>
      </c>
    </row>
    <row r="36" spans="1:8" ht="15.75" x14ac:dyDescent="0.25">
      <c r="A36" s="73"/>
      <c r="B36" s="59">
        <v>33</v>
      </c>
      <c r="C36" s="62">
        <v>120</v>
      </c>
      <c r="D36" s="59"/>
      <c r="E36" s="60"/>
      <c r="F36" s="62">
        <v>24.8</v>
      </c>
      <c r="G36" s="62">
        <v>1.2</v>
      </c>
      <c r="H36" s="62">
        <v>270</v>
      </c>
    </row>
    <row r="37" spans="1:8" ht="15.75" x14ac:dyDescent="0.25">
      <c r="A37" s="73"/>
      <c r="B37" s="59">
        <v>34</v>
      </c>
      <c r="C37" s="62">
        <v>115</v>
      </c>
      <c r="D37" s="59"/>
      <c r="E37" s="60"/>
      <c r="F37" s="62">
        <v>26.1</v>
      </c>
      <c r="G37" s="62">
        <v>1.4</v>
      </c>
      <c r="H37" s="62">
        <v>230</v>
      </c>
    </row>
    <row r="38" spans="1:8" ht="15.75" x14ac:dyDescent="0.25">
      <c r="A38" s="73"/>
      <c r="B38" s="59">
        <v>35</v>
      </c>
      <c r="C38" s="62">
        <v>116</v>
      </c>
      <c r="D38" s="60"/>
      <c r="E38" s="59"/>
      <c r="F38" s="62">
        <v>24.6</v>
      </c>
      <c r="G38" s="62">
        <v>1.3</v>
      </c>
      <c r="H38" s="62">
        <v>220</v>
      </c>
    </row>
    <row r="39" spans="1:8" ht="15.75" x14ac:dyDescent="0.25">
      <c r="A39" s="73"/>
      <c r="B39" s="59">
        <v>36</v>
      </c>
      <c r="C39" s="62">
        <v>123</v>
      </c>
      <c r="D39" s="60"/>
      <c r="E39" s="59"/>
      <c r="F39" s="62">
        <v>25.5</v>
      </c>
      <c r="G39" s="62">
        <v>1</v>
      </c>
      <c r="H39" s="62">
        <v>240</v>
      </c>
    </row>
    <row r="40" spans="1:8" ht="15.75" x14ac:dyDescent="0.25">
      <c r="A40" s="73"/>
      <c r="B40" s="59">
        <v>37</v>
      </c>
      <c r="C40" s="62">
        <v>125</v>
      </c>
      <c r="D40" s="59"/>
      <c r="E40" s="60"/>
      <c r="F40" s="62">
        <v>39.700000000000003</v>
      </c>
      <c r="G40" s="62">
        <v>2.4</v>
      </c>
      <c r="H40" s="62">
        <v>330</v>
      </c>
    </row>
    <row r="41" spans="1:8" ht="15.75" x14ac:dyDescent="0.25">
      <c r="A41" s="73"/>
      <c r="B41" s="59">
        <v>38</v>
      </c>
      <c r="C41" s="62">
        <v>115</v>
      </c>
      <c r="D41" s="60"/>
      <c r="E41" s="59"/>
      <c r="F41" s="62">
        <v>33</v>
      </c>
      <c r="G41" s="62">
        <v>2.1</v>
      </c>
      <c r="H41" s="62">
        <v>250</v>
      </c>
    </row>
    <row r="42" spans="1:8" ht="15.75" x14ac:dyDescent="0.25">
      <c r="A42" s="73"/>
      <c r="B42" s="59">
        <v>39</v>
      </c>
      <c r="C42" s="62">
        <v>110</v>
      </c>
      <c r="D42" s="60"/>
      <c r="E42" s="59"/>
      <c r="F42" s="62">
        <v>28.3</v>
      </c>
      <c r="G42" s="62">
        <v>1.4</v>
      </c>
      <c r="H42" s="62">
        <v>180</v>
      </c>
    </row>
    <row r="43" spans="1:8" ht="15.75" x14ac:dyDescent="0.25">
      <c r="A43" s="73"/>
      <c r="B43" s="59">
        <v>40</v>
      </c>
      <c r="C43" s="62">
        <v>153</v>
      </c>
      <c r="D43" s="59"/>
      <c r="E43" s="60"/>
      <c r="F43" s="62">
        <v>83.3</v>
      </c>
      <c r="G43" s="62">
        <v>6.8</v>
      </c>
      <c r="H43" s="62">
        <v>450</v>
      </c>
    </row>
    <row r="44" spans="1:8" ht="15.75" x14ac:dyDescent="0.25">
      <c r="A44" s="73"/>
      <c r="B44" s="59">
        <v>41</v>
      </c>
      <c r="C44" s="62">
        <v>116</v>
      </c>
      <c r="D44" s="59"/>
      <c r="E44" s="60"/>
      <c r="F44" s="62">
        <v>37.299999999999997</v>
      </c>
      <c r="G44" s="62">
        <v>2.5</v>
      </c>
      <c r="H44" s="62">
        <v>240</v>
      </c>
    </row>
    <row r="45" spans="1:8" ht="15.75" x14ac:dyDescent="0.25">
      <c r="A45" s="73"/>
      <c r="B45" s="59">
        <v>42</v>
      </c>
      <c r="C45" s="62">
        <v>172</v>
      </c>
      <c r="D45" s="60"/>
      <c r="E45" s="59"/>
      <c r="F45" s="62">
        <v>93.2</v>
      </c>
      <c r="G45" s="62">
        <v>6.6</v>
      </c>
      <c r="H45" s="62">
        <v>410</v>
      </c>
    </row>
    <row r="46" spans="1:8" ht="15.75" x14ac:dyDescent="0.25">
      <c r="A46" s="74"/>
      <c r="B46" s="59">
        <v>43</v>
      </c>
      <c r="C46" s="62">
        <v>183</v>
      </c>
      <c r="D46" s="59"/>
      <c r="E46" s="60"/>
      <c r="F46" s="62">
        <v>112.2</v>
      </c>
      <c r="G46" s="62">
        <v>6.5</v>
      </c>
      <c r="H46" s="62">
        <v>460</v>
      </c>
    </row>
  </sheetData>
  <mergeCells count="12">
    <mergeCell ref="A4:A22"/>
    <mergeCell ref="B1:B3"/>
    <mergeCell ref="A23:A46"/>
    <mergeCell ref="G2:G3"/>
    <mergeCell ref="H2:H3"/>
    <mergeCell ref="C1:C3"/>
    <mergeCell ref="G1:H1"/>
    <mergeCell ref="A1:A3"/>
    <mergeCell ref="D1:E1"/>
    <mergeCell ref="F1:F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2019-12-15T17:53:32Z</dcterms:created>
  <dcterms:modified xsi:type="dcterms:W3CDTF">2020-03-19T12:50:54Z</dcterms:modified>
</cp:coreProperties>
</file>