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755" activeTab="3"/>
  </bookViews>
  <sheets>
    <sheet name="PRODUKTIVITAS" sheetId="4" r:id="rId1"/>
    <sheet name="HASIL OLAH PROD" sheetId="7" r:id="rId2"/>
    <sheet name="RISIKO" sheetId="6" r:id="rId3"/>
    <sheet name="HASIL OLAH RISIKO" sheetId="8" r:id="rId4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4"/>
  <c r="F152"/>
  <c r="G152"/>
  <c r="H152"/>
  <c r="I152"/>
  <c r="J152"/>
  <c r="K152"/>
  <c r="E151"/>
  <c r="F151"/>
  <c r="G151"/>
  <c r="H151"/>
  <c r="I151"/>
  <c r="J151"/>
  <c r="K151"/>
  <c r="E150"/>
  <c r="F150"/>
  <c r="G150"/>
  <c r="H150"/>
  <c r="I150"/>
  <c r="J150"/>
  <c r="K150"/>
  <c r="D152"/>
  <c r="D151"/>
  <c r="D150"/>
  <c r="E149"/>
  <c r="F149"/>
  <c r="G149"/>
  <c r="H149"/>
  <c r="I149"/>
  <c r="J149"/>
  <c r="K149"/>
  <c r="D149"/>
  <c r="E148"/>
  <c r="F148"/>
  <c r="G148"/>
  <c r="H148"/>
  <c r="I148"/>
  <c r="J148"/>
  <c r="K148"/>
  <c r="D148"/>
  <c r="E147"/>
  <c r="F147"/>
  <c r="G147"/>
  <c r="H147"/>
  <c r="I147"/>
  <c r="J147"/>
  <c r="K147"/>
  <c r="D147"/>
  <c r="E146"/>
  <c r="F146"/>
  <c r="G146"/>
  <c r="H146"/>
  <c r="I146"/>
  <c r="J146"/>
  <c r="K146"/>
  <c r="D146"/>
  <c r="T3" i="6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3"/>
  <c r="F4" i="4" l="1"/>
  <c r="E3"/>
  <c r="D3"/>
  <c r="Q12" l="1"/>
  <c r="Q44"/>
  <c r="Q76"/>
  <c r="Q108"/>
  <c r="Q140"/>
  <c r="Q3"/>
  <c r="S4"/>
  <c r="D4"/>
  <c r="D5"/>
  <c r="Q5" s="1"/>
  <c r="D6"/>
  <c r="Q6" s="1"/>
  <c r="D7"/>
  <c r="Q7" s="1"/>
  <c r="D8"/>
  <c r="Q8" s="1"/>
  <c r="D9"/>
  <c r="Q9" s="1"/>
  <c r="D10"/>
  <c r="Q10" s="1"/>
  <c r="D11"/>
  <c r="Q11" s="1"/>
  <c r="D12"/>
  <c r="D13"/>
  <c r="Q13" s="1"/>
  <c r="D14"/>
  <c r="Q14" s="1"/>
  <c r="D15"/>
  <c r="Q15" s="1"/>
  <c r="D16"/>
  <c r="Q16" s="1"/>
  <c r="D17"/>
  <c r="Q17" s="1"/>
  <c r="D18"/>
  <c r="Q18" s="1"/>
  <c r="D19"/>
  <c r="Q19" s="1"/>
  <c r="D20"/>
  <c r="Q20" s="1"/>
  <c r="D21"/>
  <c r="Q21" s="1"/>
  <c r="D22"/>
  <c r="Q22" s="1"/>
  <c r="D23"/>
  <c r="Q23" s="1"/>
  <c r="D24"/>
  <c r="Q24" s="1"/>
  <c r="D25"/>
  <c r="Q25" s="1"/>
  <c r="D26"/>
  <c r="Q26" s="1"/>
  <c r="D27"/>
  <c r="Q27" s="1"/>
  <c r="D28"/>
  <c r="Q28" s="1"/>
  <c r="D29"/>
  <c r="Q29" s="1"/>
  <c r="D30"/>
  <c r="Q30" s="1"/>
  <c r="D31"/>
  <c r="Q31" s="1"/>
  <c r="D32"/>
  <c r="Q32" s="1"/>
  <c r="D33"/>
  <c r="Q33" s="1"/>
  <c r="D34"/>
  <c r="Q34" s="1"/>
  <c r="D35"/>
  <c r="Q35" s="1"/>
  <c r="D36"/>
  <c r="Q36" s="1"/>
  <c r="D37"/>
  <c r="Q37" s="1"/>
  <c r="D38"/>
  <c r="Q38" s="1"/>
  <c r="D39"/>
  <c r="Q39" s="1"/>
  <c r="D40"/>
  <c r="Q40" s="1"/>
  <c r="D41"/>
  <c r="Q41" s="1"/>
  <c r="D42"/>
  <c r="Q42" s="1"/>
  <c r="D43"/>
  <c r="Q43" s="1"/>
  <c r="D44"/>
  <c r="D45"/>
  <c r="Q45" s="1"/>
  <c r="D46"/>
  <c r="Q46" s="1"/>
  <c r="D47"/>
  <c r="Q47" s="1"/>
  <c r="D48"/>
  <c r="Q48" s="1"/>
  <c r="D49"/>
  <c r="Q49" s="1"/>
  <c r="D50"/>
  <c r="Q50" s="1"/>
  <c r="D51"/>
  <c r="Q51" s="1"/>
  <c r="D52"/>
  <c r="Q52" s="1"/>
  <c r="D53"/>
  <c r="Q53" s="1"/>
  <c r="D54"/>
  <c r="Q54" s="1"/>
  <c r="D55"/>
  <c r="Q55" s="1"/>
  <c r="D56"/>
  <c r="Q56" s="1"/>
  <c r="D57"/>
  <c r="Q57" s="1"/>
  <c r="D58"/>
  <c r="Q58" s="1"/>
  <c r="D59"/>
  <c r="Q59" s="1"/>
  <c r="D60"/>
  <c r="Q60" s="1"/>
  <c r="D61"/>
  <c r="Q61" s="1"/>
  <c r="D62"/>
  <c r="Q62" s="1"/>
  <c r="D63"/>
  <c r="Q63" s="1"/>
  <c r="D64"/>
  <c r="Q64" s="1"/>
  <c r="D65"/>
  <c r="Q65" s="1"/>
  <c r="D66"/>
  <c r="Q66" s="1"/>
  <c r="D67"/>
  <c r="Q67" s="1"/>
  <c r="D68"/>
  <c r="Q68" s="1"/>
  <c r="D69"/>
  <c r="Q69" s="1"/>
  <c r="D70"/>
  <c r="Q70" s="1"/>
  <c r="D71"/>
  <c r="Q71" s="1"/>
  <c r="D72"/>
  <c r="Q72" s="1"/>
  <c r="D73"/>
  <c r="D74"/>
  <c r="Q74" s="1"/>
  <c r="D75"/>
  <c r="Q75" s="1"/>
  <c r="D76"/>
  <c r="D77"/>
  <c r="Q77" s="1"/>
  <c r="D78"/>
  <c r="Q78" s="1"/>
  <c r="D79"/>
  <c r="Q79" s="1"/>
  <c r="D80"/>
  <c r="Q80" s="1"/>
  <c r="D81"/>
  <c r="Q81" s="1"/>
  <c r="D82"/>
  <c r="Q82" s="1"/>
  <c r="D83"/>
  <c r="Q83" s="1"/>
  <c r="D84"/>
  <c r="Q84" s="1"/>
  <c r="D85"/>
  <c r="Q85" s="1"/>
  <c r="D86"/>
  <c r="Q86" s="1"/>
  <c r="D87"/>
  <c r="Q87" s="1"/>
  <c r="D88"/>
  <c r="Q88" s="1"/>
  <c r="D89"/>
  <c r="Q89" s="1"/>
  <c r="D90"/>
  <c r="Q90" s="1"/>
  <c r="D91"/>
  <c r="Q91" s="1"/>
  <c r="D92"/>
  <c r="Q92" s="1"/>
  <c r="D93"/>
  <c r="Q93" s="1"/>
  <c r="D94"/>
  <c r="Q94" s="1"/>
  <c r="D95"/>
  <c r="Q95" s="1"/>
  <c r="D96"/>
  <c r="Q96" s="1"/>
  <c r="D97"/>
  <c r="Q97" s="1"/>
  <c r="D98"/>
  <c r="Q98" s="1"/>
  <c r="D99"/>
  <c r="Q99" s="1"/>
  <c r="D100"/>
  <c r="Q100" s="1"/>
  <c r="D101"/>
  <c r="Q101" s="1"/>
  <c r="D102"/>
  <c r="Q102" s="1"/>
  <c r="D103"/>
  <c r="Q103" s="1"/>
  <c r="D104"/>
  <c r="Q104" s="1"/>
  <c r="D105"/>
  <c r="Q105" s="1"/>
  <c r="D106"/>
  <c r="Q106" s="1"/>
  <c r="D107"/>
  <c r="Q107" s="1"/>
  <c r="D108"/>
  <c r="D109"/>
  <c r="Q109" s="1"/>
  <c r="D110"/>
  <c r="Q110" s="1"/>
  <c r="D111"/>
  <c r="Q111" s="1"/>
  <c r="D112"/>
  <c r="Q112" s="1"/>
  <c r="D113"/>
  <c r="Q113" s="1"/>
  <c r="D114"/>
  <c r="Q114" s="1"/>
  <c r="D115"/>
  <c r="Q115" s="1"/>
  <c r="D116"/>
  <c r="Q116" s="1"/>
  <c r="D117"/>
  <c r="Q117" s="1"/>
  <c r="D118"/>
  <c r="Q118" s="1"/>
  <c r="D119"/>
  <c r="Q119" s="1"/>
  <c r="D120"/>
  <c r="Q120" s="1"/>
  <c r="D121"/>
  <c r="Q121" s="1"/>
  <c r="D122"/>
  <c r="Q122" s="1"/>
  <c r="D123"/>
  <c r="Q123" s="1"/>
  <c r="D124"/>
  <c r="Q124" s="1"/>
  <c r="D125"/>
  <c r="Q125" s="1"/>
  <c r="D126"/>
  <c r="Q126" s="1"/>
  <c r="D127"/>
  <c r="Q127" s="1"/>
  <c r="D128"/>
  <c r="Q128" s="1"/>
  <c r="D129"/>
  <c r="Q129" s="1"/>
  <c r="D130"/>
  <c r="Q130" s="1"/>
  <c r="D131"/>
  <c r="Q131" s="1"/>
  <c r="D132"/>
  <c r="Q132" s="1"/>
  <c r="D133"/>
  <c r="Q133" s="1"/>
  <c r="D134"/>
  <c r="Q134" s="1"/>
  <c r="D135"/>
  <c r="Q135" s="1"/>
  <c r="D136"/>
  <c r="Q136" s="1"/>
  <c r="D137"/>
  <c r="Q137" s="1"/>
  <c r="D138"/>
  <c r="Q138" s="1"/>
  <c r="D139"/>
  <c r="Q139" s="1"/>
  <c r="D140"/>
  <c r="D141"/>
  <c r="Q141" s="1"/>
  <c r="D142"/>
  <c r="Q142" s="1"/>
  <c r="D144" l="1"/>
  <c r="Q73"/>
  <c r="D145"/>
  <c r="D143"/>
  <c r="Q4"/>
  <c r="R4"/>
  <c r="R6"/>
  <c r="R8"/>
  <c r="R10"/>
  <c r="R12"/>
  <c r="R14"/>
  <c r="R16"/>
  <c r="R18"/>
  <c r="R20"/>
  <c r="R22"/>
  <c r="R24"/>
  <c r="R26"/>
  <c r="R28"/>
  <c r="R30"/>
  <c r="R32"/>
  <c r="R34"/>
  <c r="R36"/>
  <c r="R38"/>
  <c r="R40"/>
  <c r="R42"/>
  <c r="R44"/>
  <c r="R46"/>
  <c r="R48"/>
  <c r="R50"/>
  <c r="R52"/>
  <c r="R54"/>
  <c r="R56"/>
  <c r="R58"/>
  <c r="R60"/>
  <c r="R62"/>
  <c r="R64"/>
  <c r="R66"/>
  <c r="R68"/>
  <c r="R70"/>
  <c r="R72"/>
  <c r="R74"/>
  <c r="R76"/>
  <c r="R78"/>
  <c r="R80"/>
  <c r="R82"/>
  <c r="R84"/>
  <c r="R86"/>
  <c r="R88"/>
  <c r="R90"/>
  <c r="R92"/>
  <c r="R94"/>
  <c r="R96"/>
  <c r="R98"/>
  <c r="R100"/>
  <c r="R102"/>
  <c r="R104"/>
  <c r="R106"/>
  <c r="R108"/>
  <c r="R110"/>
  <c r="R112"/>
  <c r="R114"/>
  <c r="R116"/>
  <c r="R118"/>
  <c r="R120"/>
  <c r="R122"/>
  <c r="R124"/>
  <c r="R126"/>
  <c r="R128"/>
  <c r="R130"/>
  <c r="R132"/>
  <c r="R134"/>
  <c r="R136"/>
  <c r="R138"/>
  <c r="R140"/>
  <c r="R142"/>
  <c r="R3"/>
  <c r="K4"/>
  <c r="X4" s="1"/>
  <c r="K5"/>
  <c r="X5" s="1"/>
  <c r="K6"/>
  <c r="X6" s="1"/>
  <c r="K7"/>
  <c r="X7" s="1"/>
  <c r="K8"/>
  <c r="X8" s="1"/>
  <c r="K9"/>
  <c r="X9" s="1"/>
  <c r="K10"/>
  <c r="X10" s="1"/>
  <c r="K11"/>
  <c r="X11" s="1"/>
  <c r="K12"/>
  <c r="X12" s="1"/>
  <c r="K13"/>
  <c r="X13" s="1"/>
  <c r="K14"/>
  <c r="X14" s="1"/>
  <c r="K15"/>
  <c r="X15" s="1"/>
  <c r="K16"/>
  <c r="X16" s="1"/>
  <c r="K17"/>
  <c r="X17" s="1"/>
  <c r="K18"/>
  <c r="X18" s="1"/>
  <c r="K19"/>
  <c r="X19" s="1"/>
  <c r="K20"/>
  <c r="X20" s="1"/>
  <c r="K21"/>
  <c r="X21" s="1"/>
  <c r="K22"/>
  <c r="X22" s="1"/>
  <c r="K23"/>
  <c r="X23" s="1"/>
  <c r="K24"/>
  <c r="X24" s="1"/>
  <c r="K25"/>
  <c r="X25" s="1"/>
  <c r="K26"/>
  <c r="X26" s="1"/>
  <c r="K27"/>
  <c r="X27" s="1"/>
  <c r="K28"/>
  <c r="X28" s="1"/>
  <c r="K29"/>
  <c r="X29" s="1"/>
  <c r="K30"/>
  <c r="X30" s="1"/>
  <c r="K31"/>
  <c r="X31" s="1"/>
  <c r="K32"/>
  <c r="X32" s="1"/>
  <c r="K33"/>
  <c r="X33" s="1"/>
  <c r="K34"/>
  <c r="X34" s="1"/>
  <c r="K35"/>
  <c r="X35" s="1"/>
  <c r="K36"/>
  <c r="X36" s="1"/>
  <c r="K37"/>
  <c r="X37" s="1"/>
  <c r="K38"/>
  <c r="X38" s="1"/>
  <c r="K39"/>
  <c r="X39" s="1"/>
  <c r="K40"/>
  <c r="X40" s="1"/>
  <c r="K41"/>
  <c r="X41" s="1"/>
  <c r="K42"/>
  <c r="X42" s="1"/>
  <c r="K43"/>
  <c r="X43" s="1"/>
  <c r="K44"/>
  <c r="X44" s="1"/>
  <c r="K45"/>
  <c r="X45" s="1"/>
  <c r="K46"/>
  <c r="X46" s="1"/>
  <c r="K47"/>
  <c r="X47" s="1"/>
  <c r="K48"/>
  <c r="X48" s="1"/>
  <c r="K49"/>
  <c r="X49" s="1"/>
  <c r="K50"/>
  <c r="X50" s="1"/>
  <c r="K51"/>
  <c r="X51" s="1"/>
  <c r="K52"/>
  <c r="X52" s="1"/>
  <c r="K53"/>
  <c r="X53" s="1"/>
  <c r="K54"/>
  <c r="X54" s="1"/>
  <c r="K55"/>
  <c r="X55" s="1"/>
  <c r="K56"/>
  <c r="X56" s="1"/>
  <c r="K57"/>
  <c r="X57" s="1"/>
  <c r="K58"/>
  <c r="X58" s="1"/>
  <c r="K59"/>
  <c r="X59" s="1"/>
  <c r="K60"/>
  <c r="X60" s="1"/>
  <c r="K61"/>
  <c r="X61" s="1"/>
  <c r="K62"/>
  <c r="X62" s="1"/>
  <c r="K63"/>
  <c r="X63" s="1"/>
  <c r="K64"/>
  <c r="X64" s="1"/>
  <c r="K65"/>
  <c r="X65" s="1"/>
  <c r="K66"/>
  <c r="X66" s="1"/>
  <c r="K67"/>
  <c r="X67" s="1"/>
  <c r="K68"/>
  <c r="X68" s="1"/>
  <c r="K69"/>
  <c r="X69" s="1"/>
  <c r="K70"/>
  <c r="X70" s="1"/>
  <c r="K71"/>
  <c r="X71" s="1"/>
  <c r="K72"/>
  <c r="X72" s="1"/>
  <c r="K73"/>
  <c r="K74"/>
  <c r="X74" s="1"/>
  <c r="K75"/>
  <c r="X75" s="1"/>
  <c r="K76"/>
  <c r="X76" s="1"/>
  <c r="K77"/>
  <c r="X77" s="1"/>
  <c r="K78"/>
  <c r="X78" s="1"/>
  <c r="K79"/>
  <c r="X79" s="1"/>
  <c r="K80"/>
  <c r="X80" s="1"/>
  <c r="K81"/>
  <c r="X81" s="1"/>
  <c r="K82"/>
  <c r="X82" s="1"/>
  <c r="K83"/>
  <c r="X83" s="1"/>
  <c r="K84"/>
  <c r="X84" s="1"/>
  <c r="K85"/>
  <c r="X85" s="1"/>
  <c r="K86"/>
  <c r="X86" s="1"/>
  <c r="K87"/>
  <c r="X87" s="1"/>
  <c r="K88"/>
  <c r="X88" s="1"/>
  <c r="K89"/>
  <c r="X89" s="1"/>
  <c r="K90"/>
  <c r="X90" s="1"/>
  <c r="K91"/>
  <c r="X91" s="1"/>
  <c r="K92"/>
  <c r="X92" s="1"/>
  <c r="K93"/>
  <c r="X93" s="1"/>
  <c r="K94"/>
  <c r="X94" s="1"/>
  <c r="K95"/>
  <c r="X95" s="1"/>
  <c r="K96"/>
  <c r="X96" s="1"/>
  <c r="K97"/>
  <c r="X97" s="1"/>
  <c r="K98"/>
  <c r="X98" s="1"/>
  <c r="K99"/>
  <c r="X99" s="1"/>
  <c r="K100"/>
  <c r="X100" s="1"/>
  <c r="K101"/>
  <c r="X101" s="1"/>
  <c r="K102"/>
  <c r="X102" s="1"/>
  <c r="K103"/>
  <c r="X103" s="1"/>
  <c r="K104"/>
  <c r="X104" s="1"/>
  <c r="K105"/>
  <c r="X105" s="1"/>
  <c r="K106"/>
  <c r="X106" s="1"/>
  <c r="K107"/>
  <c r="X107" s="1"/>
  <c r="K108"/>
  <c r="X108" s="1"/>
  <c r="K109"/>
  <c r="X109" s="1"/>
  <c r="K110"/>
  <c r="X110" s="1"/>
  <c r="K111"/>
  <c r="X111" s="1"/>
  <c r="K112"/>
  <c r="X112" s="1"/>
  <c r="K113"/>
  <c r="X113" s="1"/>
  <c r="K114"/>
  <c r="X114" s="1"/>
  <c r="K115"/>
  <c r="X115" s="1"/>
  <c r="K116"/>
  <c r="X116" s="1"/>
  <c r="K117"/>
  <c r="X117" s="1"/>
  <c r="K118"/>
  <c r="X118" s="1"/>
  <c r="K119"/>
  <c r="X119" s="1"/>
  <c r="K120"/>
  <c r="X120" s="1"/>
  <c r="K121"/>
  <c r="X121" s="1"/>
  <c r="K122"/>
  <c r="X122" s="1"/>
  <c r="K123"/>
  <c r="X123" s="1"/>
  <c r="K124"/>
  <c r="X124" s="1"/>
  <c r="K125"/>
  <c r="X125" s="1"/>
  <c r="K126"/>
  <c r="X126" s="1"/>
  <c r="K127"/>
  <c r="X127" s="1"/>
  <c r="K128"/>
  <c r="X128" s="1"/>
  <c r="K129"/>
  <c r="X129" s="1"/>
  <c r="K130"/>
  <c r="X130" s="1"/>
  <c r="K131"/>
  <c r="X131" s="1"/>
  <c r="K132"/>
  <c r="X132" s="1"/>
  <c r="K133"/>
  <c r="X133" s="1"/>
  <c r="K134"/>
  <c r="X134" s="1"/>
  <c r="K135"/>
  <c r="X135" s="1"/>
  <c r="K136"/>
  <c r="X136" s="1"/>
  <c r="K137"/>
  <c r="X137" s="1"/>
  <c r="K138"/>
  <c r="X138" s="1"/>
  <c r="K139"/>
  <c r="X139" s="1"/>
  <c r="K140"/>
  <c r="X140" s="1"/>
  <c r="K141"/>
  <c r="X141" s="1"/>
  <c r="K142"/>
  <c r="X142" s="1"/>
  <c r="K3"/>
  <c r="J4"/>
  <c r="W4" s="1"/>
  <c r="J5"/>
  <c r="W5" s="1"/>
  <c r="J6"/>
  <c r="W6" s="1"/>
  <c r="J7"/>
  <c r="W7" s="1"/>
  <c r="J8"/>
  <c r="W8" s="1"/>
  <c r="J9"/>
  <c r="W9" s="1"/>
  <c r="J10"/>
  <c r="W10" s="1"/>
  <c r="J11"/>
  <c r="W11" s="1"/>
  <c r="J12"/>
  <c r="W12" s="1"/>
  <c r="J13"/>
  <c r="W13" s="1"/>
  <c r="J14"/>
  <c r="W14" s="1"/>
  <c r="J15"/>
  <c r="W15" s="1"/>
  <c r="J16"/>
  <c r="W16" s="1"/>
  <c r="J17"/>
  <c r="W17" s="1"/>
  <c r="J18"/>
  <c r="W18" s="1"/>
  <c r="J19"/>
  <c r="W19" s="1"/>
  <c r="J20"/>
  <c r="W20" s="1"/>
  <c r="J21"/>
  <c r="W21" s="1"/>
  <c r="J22"/>
  <c r="W22" s="1"/>
  <c r="J23"/>
  <c r="W23" s="1"/>
  <c r="J24"/>
  <c r="W24" s="1"/>
  <c r="J25"/>
  <c r="W25" s="1"/>
  <c r="J26"/>
  <c r="W26" s="1"/>
  <c r="J27"/>
  <c r="W27" s="1"/>
  <c r="J28"/>
  <c r="W28" s="1"/>
  <c r="J29"/>
  <c r="W29" s="1"/>
  <c r="J30"/>
  <c r="W30" s="1"/>
  <c r="J31"/>
  <c r="W31" s="1"/>
  <c r="J32"/>
  <c r="W32" s="1"/>
  <c r="J33"/>
  <c r="W33" s="1"/>
  <c r="J34"/>
  <c r="W34" s="1"/>
  <c r="J35"/>
  <c r="W35" s="1"/>
  <c r="J36"/>
  <c r="W36" s="1"/>
  <c r="J37"/>
  <c r="W37" s="1"/>
  <c r="J38"/>
  <c r="W38" s="1"/>
  <c r="J39"/>
  <c r="W39" s="1"/>
  <c r="J40"/>
  <c r="W40" s="1"/>
  <c r="J41"/>
  <c r="W41" s="1"/>
  <c r="J42"/>
  <c r="W42" s="1"/>
  <c r="J43"/>
  <c r="W43" s="1"/>
  <c r="J44"/>
  <c r="W44" s="1"/>
  <c r="J45"/>
  <c r="W45" s="1"/>
  <c r="J46"/>
  <c r="W46" s="1"/>
  <c r="J47"/>
  <c r="W47" s="1"/>
  <c r="J48"/>
  <c r="W48" s="1"/>
  <c r="J49"/>
  <c r="W49" s="1"/>
  <c r="J50"/>
  <c r="W50" s="1"/>
  <c r="J51"/>
  <c r="W51" s="1"/>
  <c r="J52"/>
  <c r="W52" s="1"/>
  <c r="J53"/>
  <c r="W53" s="1"/>
  <c r="J54"/>
  <c r="W54" s="1"/>
  <c r="J55"/>
  <c r="W55" s="1"/>
  <c r="J56"/>
  <c r="W56" s="1"/>
  <c r="J57"/>
  <c r="W57" s="1"/>
  <c r="J58"/>
  <c r="W58" s="1"/>
  <c r="J59"/>
  <c r="W59" s="1"/>
  <c r="J60"/>
  <c r="W60" s="1"/>
  <c r="J61"/>
  <c r="W61" s="1"/>
  <c r="J62"/>
  <c r="W62" s="1"/>
  <c r="J63"/>
  <c r="W63" s="1"/>
  <c r="J64"/>
  <c r="W64" s="1"/>
  <c r="J65"/>
  <c r="W65" s="1"/>
  <c r="J66"/>
  <c r="W66" s="1"/>
  <c r="J67"/>
  <c r="W67" s="1"/>
  <c r="J68"/>
  <c r="W68" s="1"/>
  <c r="J69"/>
  <c r="W69" s="1"/>
  <c r="J70"/>
  <c r="W70" s="1"/>
  <c r="J71"/>
  <c r="W71" s="1"/>
  <c r="J72"/>
  <c r="W72" s="1"/>
  <c r="J73"/>
  <c r="J74"/>
  <c r="W74" s="1"/>
  <c r="J75"/>
  <c r="W75" s="1"/>
  <c r="J76"/>
  <c r="W76" s="1"/>
  <c r="J77"/>
  <c r="W77" s="1"/>
  <c r="J78"/>
  <c r="W78" s="1"/>
  <c r="J79"/>
  <c r="W79" s="1"/>
  <c r="J80"/>
  <c r="W80" s="1"/>
  <c r="J81"/>
  <c r="W81" s="1"/>
  <c r="J82"/>
  <c r="W82" s="1"/>
  <c r="J83"/>
  <c r="W83" s="1"/>
  <c r="J84"/>
  <c r="W84" s="1"/>
  <c r="J85"/>
  <c r="W85" s="1"/>
  <c r="J86"/>
  <c r="W86" s="1"/>
  <c r="J87"/>
  <c r="W87" s="1"/>
  <c r="J88"/>
  <c r="W88" s="1"/>
  <c r="J89"/>
  <c r="W89" s="1"/>
  <c r="J90"/>
  <c r="W90" s="1"/>
  <c r="J91"/>
  <c r="W91" s="1"/>
  <c r="J92"/>
  <c r="W92" s="1"/>
  <c r="J93"/>
  <c r="W93" s="1"/>
  <c r="J94"/>
  <c r="W94" s="1"/>
  <c r="J95"/>
  <c r="W95" s="1"/>
  <c r="J96"/>
  <c r="W96" s="1"/>
  <c r="J97"/>
  <c r="W97" s="1"/>
  <c r="J98"/>
  <c r="W98" s="1"/>
  <c r="J99"/>
  <c r="W99" s="1"/>
  <c r="J100"/>
  <c r="W100" s="1"/>
  <c r="J101"/>
  <c r="W101" s="1"/>
  <c r="J102"/>
  <c r="W102" s="1"/>
  <c r="J103"/>
  <c r="W103" s="1"/>
  <c r="J104"/>
  <c r="W104" s="1"/>
  <c r="J105"/>
  <c r="W105" s="1"/>
  <c r="J106"/>
  <c r="W106" s="1"/>
  <c r="J107"/>
  <c r="W107" s="1"/>
  <c r="J108"/>
  <c r="W108" s="1"/>
  <c r="J109"/>
  <c r="W109" s="1"/>
  <c r="J110"/>
  <c r="W110" s="1"/>
  <c r="J111"/>
  <c r="W111" s="1"/>
  <c r="J112"/>
  <c r="W112" s="1"/>
  <c r="J113"/>
  <c r="W113" s="1"/>
  <c r="J114"/>
  <c r="W114" s="1"/>
  <c r="J115"/>
  <c r="W115" s="1"/>
  <c r="J116"/>
  <c r="W116" s="1"/>
  <c r="J117"/>
  <c r="W117" s="1"/>
  <c r="J118"/>
  <c r="W118" s="1"/>
  <c r="J119"/>
  <c r="W119" s="1"/>
  <c r="J120"/>
  <c r="W120" s="1"/>
  <c r="J121"/>
  <c r="W121" s="1"/>
  <c r="J122"/>
  <c r="W122" s="1"/>
  <c r="J123"/>
  <c r="W123" s="1"/>
  <c r="J124"/>
  <c r="W124" s="1"/>
  <c r="J125"/>
  <c r="W125" s="1"/>
  <c r="J126"/>
  <c r="W126" s="1"/>
  <c r="J127"/>
  <c r="W127" s="1"/>
  <c r="J128"/>
  <c r="W128" s="1"/>
  <c r="J129"/>
  <c r="W129" s="1"/>
  <c r="J130"/>
  <c r="W130" s="1"/>
  <c r="J131"/>
  <c r="W131" s="1"/>
  <c r="J132"/>
  <c r="W132" s="1"/>
  <c r="J133"/>
  <c r="W133" s="1"/>
  <c r="J134"/>
  <c r="W134" s="1"/>
  <c r="J135"/>
  <c r="W135" s="1"/>
  <c r="J136"/>
  <c r="W136" s="1"/>
  <c r="J137"/>
  <c r="W137" s="1"/>
  <c r="J138"/>
  <c r="W138" s="1"/>
  <c r="J139"/>
  <c r="W139" s="1"/>
  <c r="J140"/>
  <c r="W140" s="1"/>
  <c r="J141"/>
  <c r="W141" s="1"/>
  <c r="J142"/>
  <c r="W142" s="1"/>
  <c r="J3"/>
  <c r="I4"/>
  <c r="V4" s="1"/>
  <c r="I5"/>
  <c r="V5" s="1"/>
  <c r="I6"/>
  <c r="V6" s="1"/>
  <c r="I7"/>
  <c r="V7" s="1"/>
  <c r="I8"/>
  <c r="V8" s="1"/>
  <c r="I9"/>
  <c r="V9" s="1"/>
  <c r="I10"/>
  <c r="V10" s="1"/>
  <c r="I11"/>
  <c r="V11" s="1"/>
  <c r="I12"/>
  <c r="V12" s="1"/>
  <c r="I13"/>
  <c r="V13" s="1"/>
  <c r="I14"/>
  <c r="V14" s="1"/>
  <c r="I15"/>
  <c r="V15" s="1"/>
  <c r="I16"/>
  <c r="V16" s="1"/>
  <c r="I17"/>
  <c r="V17" s="1"/>
  <c r="I18"/>
  <c r="V18" s="1"/>
  <c r="I19"/>
  <c r="V19" s="1"/>
  <c r="I20"/>
  <c r="V20" s="1"/>
  <c r="I21"/>
  <c r="V21" s="1"/>
  <c r="I22"/>
  <c r="V22" s="1"/>
  <c r="I23"/>
  <c r="V23" s="1"/>
  <c r="I24"/>
  <c r="V24" s="1"/>
  <c r="I25"/>
  <c r="V25" s="1"/>
  <c r="I26"/>
  <c r="V26" s="1"/>
  <c r="I27"/>
  <c r="V27" s="1"/>
  <c r="I28"/>
  <c r="V28" s="1"/>
  <c r="I29"/>
  <c r="V29" s="1"/>
  <c r="I30"/>
  <c r="V30" s="1"/>
  <c r="I31"/>
  <c r="V31" s="1"/>
  <c r="I32"/>
  <c r="V32" s="1"/>
  <c r="I33"/>
  <c r="V33" s="1"/>
  <c r="I34"/>
  <c r="V34" s="1"/>
  <c r="I35"/>
  <c r="V35" s="1"/>
  <c r="I36"/>
  <c r="V36" s="1"/>
  <c r="I37"/>
  <c r="V37" s="1"/>
  <c r="I38"/>
  <c r="V38" s="1"/>
  <c r="I39"/>
  <c r="V39" s="1"/>
  <c r="I40"/>
  <c r="V40" s="1"/>
  <c r="I41"/>
  <c r="V41" s="1"/>
  <c r="I42"/>
  <c r="V42" s="1"/>
  <c r="I43"/>
  <c r="V43" s="1"/>
  <c r="I44"/>
  <c r="V44" s="1"/>
  <c r="I45"/>
  <c r="V45" s="1"/>
  <c r="I46"/>
  <c r="V46" s="1"/>
  <c r="I47"/>
  <c r="V47" s="1"/>
  <c r="I48"/>
  <c r="V48" s="1"/>
  <c r="I49"/>
  <c r="V49" s="1"/>
  <c r="I50"/>
  <c r="V50" s="1"/>
  <c r="I51"/>
  <c r="V51" s="1"/>
  <c r="I52"/>
  <c r="V52" s="1"/>
  <c r="I53"/>
  <c r="V53" s="1"/>
  <c r="I54"/>
  <c r="V54" s="1"/>
  <c r="I55"/>
  <c r="V55" s="1"/>
  <c r="I56"/>
  <c r="V56" s="1"/>
  <c r="I57"/>
  <c r="V57" s="1"/>
  <c r="I58"/>
  <c r="V58" s="1"/>
  <c r="I59"/>
  <c r="V59" s="1"/>
  <c r="I60"/>
  <c r="V60" s="1"/>
  <c r="I61"/>
  <c r="V61" s="1"/>
  <c r="I62"/>
  <c r="V62" s="1"/>
  <c r="I63"/>
  <c r="V63" s="1"/>
  <c r="I64"/>
  <c r="V64" s="1"/>
  <c r="I65"/>
  <c r="V65" s="1"/>
  <c r="I66"/>
  <c r="V66" s="1"/>
  <c r="I67"/>
  <c r="V67" s="1"/>
  <c r="I68"/>
  <c r="V68" s="1"/>
  <c r="I69"/>
  <c r="V69" s="1"/>
  <c r="I70"/>
  <c r="V70" s="1"/>
  <c r="I71"/>
  <c r="V71" s="1"/>
  <c r="I72"/>
  <c r="V72" s="1"/>
  <c r="I73"/>
  <c r="I74"/>
  <c r="V74" s="1"/>
  <c r="I75"/>
  <c r="V75" s="1"/>
  <c r="I76"/>
  <c r="V76" s="1"/>
  <c r="I77"/>
  <c r="V77" s="1"/>
  <c r="I78"/>
  <c r="V78" s="1"/>
  <c r="I79"/>
  <c r="V79" s="1"/>
  <c r="I80"/>
  <c r="V80" s="1"/>
  <c r="I81"/>
  <c r="V81" s="1"/>
  <c r="I82"/>
  <c r="V82" s="1"/>
  <c r="I83"/>
  <c r="V83" s="1"/>
  <c r="I84"/>
  <c r="V84" s="1"/>
  <c r="I85"/>
  <c r="V85" s="1"/>
  <c r="I86"/>
  <c r="V86" s="1"/>
  <c r="I87"/>
  <c r="V87" s="1"/>
  <c r="I88"/>
  <c r="V88" s="1"/>
  <c r="I89"/>
  <c r="V89" s="1"/>
  <c r="I90"/>
  <c r="V90" s="1"/>
  <c r="I91"/>
  <c r="V91" s="1"/>
  <c r="I92"/>
  <c r="V92" s="1"/>
  <c r="I93"/>
  <c r="V93" s="1"/>
  <c r="I94"/>
  <c r="V94" s="1"/>
  <c r="I95"/>
  <c r="V95" s="1"/>
  <c r="I96"/>
  <c r="V96" s="1"/>
  <c r="I97"/>
  <c r="V97" s="1"/>
  <c r="I98"/>
  <c r="V98" s="1"/>
  <c r="I99"/>
  <c r="V99" s="1"/>
  <c r="I100"/>
  <c r="V100" s="1"/>
  <c r="I101"/>
  <c r="V101" s="1"/>
  <c r="I102"/>
  <c r="V102" s="1"/>
  <c r="I103"/>
  <c r="V103" s="1"/>
  <c r="I104"/>
  <c r="V104" s="1"/>
  <c r="I105"/>
  <c r="V105" s="1"/>
  <c r="I106"/>
  <c r="V106" s="1"/>
  <c r="I107"/>
  <c r="V107" s="1"/>
  <c r="I108"/>
  <c r="V108" s="1"/>
  <c r="I109"/>
  <c r="V109" s="1"/>
  <c r="I110"/>
  <c r="V110" s="1"/>
  <c r="I111"/>
  <c r="V111" s="1"/>
  <c r="I112"/>
  <c r="V112" s="1"/>
  <c r="I113"/>
  <c r="V113" s="1"/>
  <c r="I114"/>
  <c r="V114" s="1"/>
  <c r="I115"/>
  <c r="V115" s="1"/>
  <c r="I116"/>
  <c r="V116" s="1"/>
  <c r="I117"/>
  <c r="V117" s="1"/>
  <c r="I118"/>
  <c r="V118" s="1"/>
  <c r="I119"/>
  <c r="V119" s="1"/>
  <c r="I120"/>
  <c r="V120" s="1"/>
  <c r="I121"/>
  <c r="V121" s="1"/>
  <c r="I122"/>
  <c r="V122" s="1"/>
  <c r="I123"/>
  <c r="V123" s="1"/>
  <c r="I124"/>
  <c r="V124" s="1"/>
  <c r="I125"/>
  <c r="V125" s="1"/>
  <c r="I126"/>
  <c r="V126" s="1"/>
  <c r="I127"/>
  <c r="V127" s="1"/>
  <c r="I128"/>
  <c r="V128" s="1"/>
  <c r="I129"/>
  <c r="V129" s="1"/>
  <c r="I130"/>
  <c r="V130" s="1"/>
  <c r="I131"/>
  <c r="V131" s="1"/>
  <c r="I132"/>
  <c r="V132" s="1"/>
  <c r="I133"/>
  <c r="V133" s="1"/>
  <c r="I134"/>
  <c r="V134" s="1"/>
  <c r="I135"/>
  <c r="V135" s="1"/>
  <c r="I136"/>
  <c r="V136" s="1"/>
  <c r="I137"/>
  <c r="V137" s="1"/>
  <c r="I138"/>
  <c r="V138" s="1"/>
  <c r="I139"/>
  <c r="V139" s="1"/>
  <c r="I140"/>
  <c r="V140" s="1"/>
  <c r="I141"/>
  <c r="V141" s="1"/>
  <c r="I142"/>
  <c r="V142" s="1"/>
  <c r="I3"/>
  <c r="H4"/>
  <c r="U4" s="1"/>
  <c r="H5"/>
  <c r="U5" s="1"/>
  <c r="H6"/>
  <c r="U6" s="1"/>
  <c r="H7"/>
  <c r="U7" s="1"/>
  <c r="H8"/>
  <c r="U8" s="1"/>
  <c r="H9"/>
  <c r="U9" s="1"/>
  <c r="H10"/>
  <c r="U10" s="1"/>
  <c r="H11"/>
  <c r="U11" s="1"/>
  <c r="H12"/>
  <c r="U12" s="1"/>
  <c r="H13"/>
  <c r="U13" s="1"/>
  <c r="H14"/>
  <c r="U14" s="1"/>
  <c r="H15"/>
  <c r="U15" s="1"/>
  <c r="H16"/>
  <c r="U16" s="1"/>
  <c r="H17"/>
  <c r="U17" s="1"/>
  <c r="H18"/>
  <c r="U18" s="1"/>
  <c r="H19"/>
  <c r="U19" s="1"/>
  <c r="H20"/>
  <c r="U20" s="1"/>
  <c r="H21"/>
  <c r="U21" s="1"/>
  <c r="H22"/>
  <c r="U22" s="1"/>
  <c r="H23"/>
  <c r="U23" s="1"/>
  <c r="H24"/>
  <c r="U24" s="1"/>
  <c r="H25"/>
  <c r="U25" s="1"/>
  <c r="H26"/>
  <c r="U26" s="1"/>
  <c r="H27"/>
  <c r="U27" s="1"/>
  <c r="H28"/>
  <c r="U28" s="1"/>
  <c r="H29"/>
  <c r="U29" s="1"/>
  <c r="H30"/>
  <c r="U30" s="1"/>
  <c r="H31"/>
  <c r="U31" s="1"/>
  <c r="H32"/>
  <c r="U32" s="1"/>
  <c r="H33"/>
  <c r="U33" s="1"/>
  <c r="H34"/>
  <c r="U34" s="1"/>
  <c r="H35"/>
  <c r="U35" s="1"/>
  <c r="H36"/>
  <c r="U36" s="1"/>
  <c r="H37"/>
  <c r="U37" s="1"/>
  <c r="H38"/>
  <c r="U38" s="1"/>
  <c r="H39"/>
  <c r="U39" s="1"/>
  <c r="H40"/>
  <c r="U40" s="1"/>
  <c r="H41"/>
  <c r="U41" s="1"/>
  <c r="H42"/>
  <c r="U42" s="1"/>
  <c r="H43"/>
  <c r="U43" s="1"/>
  <c r="H44"/>
  <c r="U44" s="1"/>
  <c r="H45"/>
  <c r="U45" s="1"/>
  <c r="H46"/>
  <c r="U46" s="1"/>
  <c r="H47"/>
  <c r="U47" s="1"/>
  <c r="H48"/>
  <c r="U48" s="1"/>
  <c r="H49"/>
  <c r="U49" s="1"/>
  <c r="H50"/>
  <c r="U50" s="1"/>
  <c r="H51"/>
  <c r="U51" s="1"/>
  <c r="H52"/>
  <c r="U52" s="1"/>
  <c r="H53"/>
  <c r="U53" s="1"/>
  <c r="H54"/>
  <c r="U54" s="1"/>
  <c r="H55"/>
  <c r="U55" s="1"/>
  <c r="H56"/>
  <c r="U56" s="1"/>
  <c r="H57"/>
  <c r="U57" s="1"/>
  <c r="H58"/>
  <c r="U58" s="1"/>
  <c r="H59"/>
  <c r="U59" s="1"/>
  <c r="H60"/>
  <c r="U60" s="1"/>
  <c r="H61"/>
  <c r="U61" s="1"/>
  <c r="H62"/>
  <c r="U62" s="1"/>
  <c r="H63"/>
  <c r="U63" s="1"/>
  <c r="H64"/>
  <c r="U64" s="1"/>
  <c r="H65"/>
  <c r="U65" s="1"/>
  <c r="H66"/>
  <c r="U66" s="1"/>
  <c r="H67"/>
  <c r="U67" s="1"/>
  <c r="H68"/>
  <c r="U68" s="1"/>
  <c r="H69"/>
  <c r="U69" s="1"/>
  <c r="H70"/>
  <c r="U70" s="1"/>
  <c r="H71"/>
  <c r="U71" s="1"/>
  <c r="H72"/>
  <c r="U72" s="1"/>
  <c r="H73"/>
  <c r="H74"/>
  <c r="U74" s="1"/>
  <c r="H75"/>
  <c r="U75" s="1"/>
  <c r="H76"/>
  <c r="U76" s="1"/>
  <c r="H77"/>
  <c r="U77" s="1"/>
  <c r="H78"/>
  <c r="U78" s="1"/>
  <c r="H79"/>
  <c r="U79" s="1"/>
  <c r="H80"/>
  <c r="U80" s="1"/>
  <c r="H81"/>
  <c r="U81" s="1"/>
  <c r="H82"/>
  <c r="U82" s="1"/>
  <c r="H83"/>
  <c r="U83" s="1"/>
  <c r="H84"/>
  <c r="U84" s="1"/>
  <c r="H85"/>
  <c r="U85" s="1"/>
  <c r="H86"/>
  <c r="U86" s="1"/>
  <c r="H87"/>
  <c r="U87" s="1"/>
  <c r="H88"/>
  <c r="U88" s="1"/>
  <c r="H89"/>
  <c r="U89" s="1"/>
  <c r="H90"/>
  <c r="U90" s="1"/>
  <c r="H91"/>
  <c r="U91" s="1"/>
  <c r="H92"/>
  <c r="U92" s="1"/>
  <c r="H93"/>
  <c r="U93" s="1"/>
  <c r="H94"/>
  <c r="U94" s="1"/>
  <c r="H95"/>
  <c r="U95" s="1"/>
  <c r="H96"/>
  <c r="U96" s="1"/>
  <c r="H97"/>
  <c r="U97" s="1"/>
  <c r="H98"/>
  <c r="U98" s="1"/>
  <c r="H99"/>
  <c r="U99" s="1"/>
  <c r="H100"/>
  <c r="U100" s="1"/>
  <c r="H101"/>
  <c r="U101" s="1"/>
  <c r="H102"/>
  <c r="U102" s="1"/>
  <c r="H103"/>
  <c r="U103" s="1"/>
  <c r="H104"/>
  <c r="U104" s="1"/>
  <c r="H105"/>
  <c r="U105" s="1"/>
  <c r="H106"/>
  <c r="U106" s="1"/>
  <c r="H107"/>
  <c r="U107" s="1"/>
  <c r="H108"/>
  <c r="U108" s="1"/>
  <c r="H109"/>
  <c r="U109" s="1"/>
  <c r="H110"/>
  <c r="U110" s="1"/>
  <c r="H111"/>
  <c r="U111" s="1"/>
  <c r="H112"/>
  <c r="U112" s="1"/>
  <c r="H113"/>
  <c r="U113" s="1"/>
  <c r="H114"/>
  <c r="U114" s="1"/>
  <c r="H115"/>
  <c r="U115" s="1"/>
  <c r="H116"/>
  <c r="U116" s="1"/>
  <c r="H117"/>
  <c r="U117" s="1"/>
  <c r="H118"/>
  <c r="U118" s="1"/>
  <c r="H119"/>
  <c r="U119" s="1"/>
  <c r="H120"/>
  <c r="U120" s="1"/>
  <c r="H121"/>
  <c r="U121" s="1"/>
  <c r="H122"/>
  <c r="U122" s="1"/>
  <c r="H123"/>
  <c r="U123" s="1"/>
  <c r="H124"/>
  <c r="U124" s="1"/>
  <c r="H125"/>
  <c r="U125" s="1"/>
  <c r="H126"/>
  <c r="U126" s="1"/>
  <c r="H127"/>
  <c r="U127" s="1"/>
  <c r="H128"/>
  <c r="U128" s="1"/>
  <c r="H129"/>
  <c r="U129" s="1"/>
  <c r="H130"/>
  <c r="U130" s="1"/>
  <c r="H131"/>
  <c r="U131" s="1"/>
  <c r="H132"/>
  <c r="U132" s="1"/>
  <c r="H133"/>
  <c r="U133" s="1"/>
  <c r="H134"/>
  <c r="U134" s="1"/>
  <c r="H135"/>
  <c r="U135" s="1"/>
  <c r="H136"/>
  <c r="U136" s="1"/>
  <c r="H137"/>
  <c r="U137" s="1"/>
  <c r="H138"/>
  <c r="U138" s="1"/>
  <c r="H139"/>
  <c r="U139" s="1"/>
  <c r="H140"/>
  <c r="U140" s="1"/>
  <c r="H141"/>
  <c r="U141" s="1"/>
  <c r="H142"/>
  <c r="U142" s="1"/>
  <c r="H3"/>
  <c r="G4"/>
  <c r="T4" s="1"/>
  <c r="G5"/>
  <c r="T5" s="1"/>
  <c r="G6"/>
  <c r="T6" s="1"/>
  <c r="G7"/>
  <c r="T7" s="1"/>
  <c r="G8"/>
  <c r="T8" s="1"/>
  <c r="G9"/>
  <c r="T9" s="1"/>
  <c r="G10"/>
  <c r="T10" s="1"/>
  <c r="G11"/>
  <c r="T11" s="1"/>
  <c r="G12"/>
  <c r="T12" s="1"/>
  <c r="G13"/>
  <c r="T13" s="1"/>
  <c r="G14"/>
  <c r="T14" s="1"/>
  <c r="G15"/>
  <c r="T15" s="1"/>
  <c r="G16"/>
  <c r="T16" s="1"/>
  <c r="G17"/>
  <c r="T17" s="1"/>
  <c r="G18"/>
  <c r="T18" s="1"/>
  <c r="G19"/>
  <c r="T19" s="1"/>
  <c r="G20"/>
  <c r="T20" s="1"/>
  <c r="G21"/>
  <c r="T21" s="1"/>
  <c r="G22"/>
  <c r="T22" s="1"/>
  <c r="G23"/>
  <c r="T23" s="1"/>
  <c r="G24"/>
  <c r="T24" s="1"/>
  <c r="G25"/>
  <c r="T25" s="1"/>
  <c r="G26"/>
  <c r="T26" s="1"/>
  <c r="G27"/>
  <c r="T27" s="1"/>
  <c r="G28"/>
  <c r="T28" s="1"/>
  <c r="G29"/>
  <c r="T29" s="1"/>
  <c r="G30"/>
  <c r="T30" s="1"/>
  <c r="G31"/>
  <c r="T31" s="1"/>
  <c r="G32"/>
  <c r="T32" s="1"/>
  <c r="G33"/>
  <c r="T33" s="1"/>
  <c r="G34"/>
  <c r="T34" s="1"/>
  <c r="G35"/>
  <c r="T35" s="1"/>
  <c r="G36"/>
  <c r="T36" s="1"/>
  <c r="G37"/>
  <c r="T37" s="1"/>
  <c r="G38"/>
  <c r="T38" s="1"/>
  <c r="G39"/>
  <c r="T39" s="1"/>
  <c r="G40"/>
  <c r="T40" s="1"/>
  <c r="G41"/>
  <c r="T41" s="1"/>
  <c r="G42"/>
  <c r="T42" s="1"/>
  <c r="G43"/>
  <c r="T43" s="1"/>
  <c r="G44"/>
  <c r="T44" s="1"/>
  <c r="G45"/>
  <c r="T45" s="1"/>
  <c r="G46"/>
  <c r="T46" s="1"/>
  <c r="G47"/>
  <c r="T47" s="1"/>
  <c r="G48"/>
  <c r="T48" s="1"/>
  <c r="G49"/>
  <c r="T49" s="1"/>
  <c r="G50"/>
  <c r="T50" s="1"/>
  <c r="G51"/>
  <c r="T51" s="1"/>
  <c r="G52"/>
  <c r="T52" s="1"/>
  <c r="G53"/>
  <c r="T53" s="1"/>
  <c r="G54"/>
  <c r="T54" s="1"/>
  <c r="G55"/>
  <c r="T55" s="1"/>
  <c r="G56"/>
  <c r="T56" s="1"/>
  <c r="G57"/>
  <c r="T57" s="1"/>
  <c r="G58"/>
  <c r="T58" s="1"/>
  <c r="G59"/>
  <c r="T59" s="1"/>
  <c r="G60"/>
  <c r="T60" s="1"/>
  <c r="G61"/>
  <c r="T61" s="1"/>
  <c r="G62"/>
  <c r="T62" s="1"/>
  <c r="G63"/>
  <c r="T63" s="1"/>
  <c r="G64"/>
  <c r="T64" s="1"/>
  <c r="G65"/>
  <c r="T65" s="1"/>
  <c r="G66"/>
  <c r="T66" s="1"/>
  <c r="G67"/>
  <c r="T67" s="1"/>
  <c r="G68"/>
  <c r="T68" s="1"/>
  <c r="G69"/>
  <c r="T69" s="1"/>
  <c r="G70"/>
  <c r="T70" s="1"/>
  <c r="G71"/>
  <c r="T71" s="1"/>
  <c r="G72"/>
  <c r="T72" s="1"/>
  <c r="G73"/>
  <c r="G74"/>
  <c r="T74" s="1"/>
  <c r="G75"/>
  <c r="T75" s="1"/>
  <c r="G76"/>
  <c r="T76" s="1"/>
  <c r="G77"/>
  <c r="T77" s="1"/>
  <c r="G78"/>
  <c r="T78" s="1"/>
  <c r="G79"/>
  <c r="T79" s="1"/>
  <c r="G80"/>
  <c r="T80" s="1"/>
  <c r="G81"/>
  <c r="T81" s="1"/>
  <c r="G82"/>
  <c r="T82" s="1"/>
  <c r="G83"/>
  <c r="T83" s="1"/>
  <c r="G84"/>
  <c r="T84" s="1"/>
  <c r="G85"/>
  <c r="T85" s="1"/>
  <c r="G86"/>
  <c r="T86" s="1"/>
  <c r="G87"/>
  <c r="T87" s="1"/>
  <c r="G88"/>
  <c r="T88" s="1"/>
  <c r="G89"/>
  <c r="T89" s="1"/>
  <c r="G90"/>
  <c r="T90" s="1"/>
  <c r="G91"/>
  <c r="T91" s="1"/>
  <c r="G92"/>
  <c r="T92" s="1"/>
  <c r="G93"/>
  <c r="T93" s="1"/>
  <c r="G94"/>
  <c r="T94" s="1"/>
  <c r="G95"/>
  <c r="T95" s="1"/>
  <c r="G96"/>
  <c r="T96" s="1"/>
  <c r="G97"/>
  <c r="T97" s="1"/>
  <c r="G98"/>
  <c r="T98" s="1"/>
  <c r="G99"/>
  <c r="T99" s="1"/>
  <c r="G100"/>
  <c r="T100" s="1"/>
  <c r="G101"/>
  <c r="T101" s="1"/>
  <c r="G102"/>
  <c r="T102" s="1"/>
  <c r="G103"/>
  <c r="T103" s="1"/>
  <c r="G104"/>
  <c r="T104" s="1"/>
  <c r="G105"/>
  <c r="T105" s="1"/>
  <c r="G106"/>
  <c r="T106" s="1"/>
  <c r="G107"/>
  <c r="T107" s="1"/>
  <c r="G108"/>
  <c r="T108" s="1"/>
  <c r="G109"/>
  <c r="T109" s="1"/>
  <c r="G110"/>
  <c r="T110" s="1"/>
  <c r="G111"/>
  <c r="T111" s="1"/>
  <c r="G112"/>
  <c r="T112" s="1"/>
  <c r="G113"/>
  <c r="T113" s="1"/>
  <c r="G114"/>
  <c r="T114" s="1"/>
  <c r="G115"/>
  <c r="T115" s="1"/>
  <c r="G116"/>
  <c r="T116" s="1"/>
  <c r="G117"/>
  <c r="T117" s="1"/>
  <c r="G118"/>
  <c r="T118" s="1"/>
  <c r="G119"/>
  <c r="T119" s="1"/>
  <c r="G120"/>
  <c r="T120" s="1"/>
  <c r="G121"/>
  <c r="T121" s="1"/>
  <c r="G122"/>
  <c r="T122" s="1"/>
  <c r="G123"/>
  <c r="T123" s="1"/>
  <c r="G124"/>
  <c r="T124" s="1"/>
  <c r="G125"/>
  <c r="T125" s="1"/>
  <c r="G126"/>
  <c r="T126" s="1"/>
  <c r="G127"/>
  <c r="T127" s="1"/>
  <c r="G128"/>
  <c r="T128" s="1"/>
  <c r="G129"/>
  <c r="T129" s="1"/>
  <c r="G130"/>
  <c r="T130" s="1"/>
  <c r="G131"/>
  <c r="T131" s="1"/>
  <c r="G132"/>
  <c r="T132" s="1"/>
  <c r="G133"/>
  <c r="T133" s="1"/>
  <c r="G134"/>
  <c r="T134" s="1"/>
  <c r="G135"/>
  <c r="T135" s="1"/>
  <c r="G136"/>
  <c r="T136" s="1"/>
  <c r="G137"/>
  <c r="T137" s="1"/>
  <c r="G138"/>
  <c r="T138" s="1"/>
  <c r="G139"/>
  <c r="T139" s="1"/>
  <c r="G140"/>
  <c r="T140" s="1"/>
  <c r="G141"/>
  <c r="T141" s="1"/>
  <c r="G142"/>
  <c r="T142" s="1"/>
  <c r="G3"/>
  <c r="F5"/>
  <c r="S5" s="1"/>
  <c r="F6"/>
  <c r="S6" s="1"/>
  <c r="F7"/>
  <c r="S7" s="1"/>
  <c r="F8"/>
  <c r="S8" s="1"/>
  <c r="F9"/>
  <c r="S9" s="1"/>
  <c r="F10"/>
  <c r="S10" s="1"/>
  <c r="F11"/>
  <c r="S11" s="1"/>
  <c r="F12"/>
  <c r="S12" s="1"/>
  <c r="F13"/>
  <c r="S13" s="1"/>
  <c r="F14"/>
  <c r="S14" s="1"/>
  <c r="F15"/>
  <c r="S15" s="1"/>
  <c r="F16"/>
  <c r="S16" s="1"/>
  <c r="F17"/>
  <c r="S17" s="1"/>
  <c r="F18"/>
  <c r="S18" s="1"/>
  <c r="F19"/>
  <c r="S19" s="1"/>
  <c r="F20"/>
  <c r="S20" s="1"/>
  <c r="F21"/>
  <c r="S21" s="1"/>
  <c r="F22"/>
  <c r="S22" s="1"/>
  <c r="F23"/>
  <c r="S23" s="1"/>
  <c r="F24"/>
  <c r="S24" s="1"/>
  <c r="F25"/>
  <c r="S25" s="1"/>
  <c r="F26"/>
  <c r="S26" s="1"/>
  <c r="F27"/>
  <c r="S27" s="1"/>
  <c r="F28"/>
  <c r="S28" s="1"/>
  <c r="F29"/>
  <c r="S29" s="1"/>
  <c r="F30"/>
  <c r="S30" s="1"/>
  <c r="F31"/>
  <c r="S31" s="1"/>
  <c r="F32"/>
  <c r="S32" s="1"/>
  <c r="F33"/>
  <c r="S33" s="1"/>
  <c r="F34"/>
  <c r="S34" s="1"/>
  <c r="F35"/>
  <c r="S35" s="1"/>
  <c r="F36"/>
  <c r="S36" s="1"/>
  <c r="F37"/>
  <c r="S37" s="1"/>
  <c r="F38"/>
  <c r="S38" s="1"/>
  <c r="F39"/>
  <c r="S39" s="1"/>
  <c r="F40"/>
  <c r="S40" s="1"/>
  <c r="F41"/>
  <c r="S41" s="1"/>
  <c r="F42"/>
  <c r="S42" s="1"/>
  <c r="F43"/>
  <c r="S43" s="1"/>
  <c r="F44"/>
  <c r="S44" s="1"/>
  <c r="F45"/>
  <c r="S45" s="1"/>
  <c r="F46"/>
  <c r="S46" s="1"/>
  <c r="F47"/>
  <c r="S47" s="1"/>
  <c r="F48"/>
  <c r="S48" s="1"/>
  <c r="F49"/>
  <c r="S49" s="1"/>
  <c r="F50"/>
  <c r="S50" s="1"/>
  <c r="F51"/>
  <c r="S51" s="1"/>
  <c r="F52"/>
  <c r="S52" s="1"/>
  <c r="F53"/>
  <c r="S53" s="1"/>
  <c r="F54"/>
  <c r="S54" s="1"/>
  <c r="F55"/>
  <c r="S55" s="1"/>
  <c r="F56"/>
  <c r="S56" s="1"/>
  <c r="F57"/>
  <c r="S57" s="1"/>
  <c r="F58"/>
  <c r="S58" s="1"/>
  <c r="F59"/>
  <c r="S59" s="1"/>
  <c r="F60"/>
  <c r="S60" s="1"/>
  <c r="F61"/>
  <c r="S61" s="1"/>
  <c r="F62"/>
  <c r="S62" s="1"/>
  <c r="F63"/>
  <c r="S63" s="1"/>
  <c r="F64"/>
  <c r="S64" s="1"/>
  <c r="F65"/>
  <c r="S65" s="1"/>
  <c r="F66"/>
  <c r="S66" s="1"/>
  <c r="F67"/>
  <c r="S67" s="1"/>
  <c r="F68"/>
  <c r="S68" s="1"/>
  <c r="F69"/>
  <c r="S69" s="1"/>
  <c r="F70"/>
  <c r="S70" s="1"/>
  <c r="F71"/>
  <c r="S71" s="1"/>
  <c r="F72"/>
  <c r="S72" s="1"/>
  <c r="F73"/>
  <c r="F74"/>
  <c r="S74" s="1"/>
  <c r="F75"/>
  <c r="S75" s="1"/>
  <c r="F76"/>
  <c r="S76" s="1"/>
  <c r="F77"/>
  <c r="S77" s="1"/>
  <c r="F78"/>
  <c r="S78" s="1"/>
  <c r="F79"/>
  <c r="S79" s="1"/>
  <c r="F80"/>
  <c r="S80" s="1"/>
  <c r="F81"/>
  <c r="S81" s="1"/>
  <c r="F82"/>
  <c r="S82" s="1"/>
  <c r="F83"/>
  <c r="S83" s="1"/>
  <c r="F84"/>
  <c r="S84" s="1"/>
  <c r="F85"/>
  <c r="S85" s="1"/>
  <c r="F86"/>
  <c r="S86" s="1"/>
  <c r="F87"/>
  <c r="S87" s="1"/>
  <c r="F88"/>
  <c r="S88" s="1"/>
  <c r="F89"/>
  <c r="S89" s="1"/>
  <c r="F90"/>
  <c r="S90" s="1"/>
  <c r="F91"/>
  <c r="S91" s="1"/>
  <c r="F92"/>
  <c r="S92" s="1"/>
  <c r="F93"/>
  <c r="S93" s="1"/>
  <c r="F94"/>
  <c r="S94" s="1"/>
  <c r="F95"/>
  <c r="S95" s="1"/>
  <c r="F96"/>
  <c r="S96" s="1"/>
  <c r="F97"/>
  <c r="S97" s="1"/>
  <c r="F98"/>
  <c r="S98" s="1"/>
  <c r="F99"/>
  <c r="S99" s="1"/>
  <c r="F100"/>
  <c r="S100" s="1"/>
  <c r="F101"/>
  <c r="S101" s="1"/>
  <c r="F102"/>
  <c r="S102" s="1"/>
  <c r="F103"/>
  <c r="S103" s="1"/>
  <c r="F104"/>
  <c r="S104" s="1"/>
  <c r="F105"/>
  <c r="S105" s="1"/>
  <c r="F106"/>
  <c r="S106" s="1"/>
  <c r="F107"/>
  <c r="S107" s="1"/>
  <c r="F108"/>
  <c r="S108" s="1"/>
  <c r="F109"/>
  <c r="S109" s="1"/>
  <c r="F110"/>
  <c r="S110" s="1"/>
  <c r="F111"/>
  <c r="S111" s="1"/>
  <c r="F112"/>
  <c r="S112" s="1"/>
  <c r="F113"/>
  <c r="S113" s="1"/>
  <c r="F114"/>
  <c r="S114" s="1"/>
  <c r="F115"/>
  <c r="S115" s="1"/>
  <c r="F116"/>
  <c r="S116" s="1"/>
  <c r="F117"/>
  <c r="S117" s="1"/>
  <c r="F118"/>
  <c r="S118" s="1"/>
  <c r="F119"/>
  <c r="S119" s="1"/>
  <c r="F120"/>
  <c r="S120" s="1"/>
  <c r="F121"/>
  <c r="S121" s="1"/>
  <c r="F122"/>
  <c r="S122" s="1"/>
  <c r="F123"/>
  <c r="S123" s="1"/>
  <c r="F124"/>
  <c r="S124" s="1"/>
  <c r="F125"/>
  <c r="S125" s="1"/>
  <c r="F126"/>
  <c r="S126" s="1"/>
  <c r="F127"/>
  <c r="S127" s="1"/>
  <c r="F128"/>
  <c r="S128" s="1"/>
  <c r="F129"/>
  <c r="S129" s="1"/>
  <c r="F130"/>
  <c r="S130" s="1"/>
  <c r="F131"/>
  <c r="S131" s="1"/>
  <c r="F132"/>
  <c r="S132" s="1"/>
  <c r="F133"/>
  <c r="S133" s="1"/>
  <c r="F134"/>
  <c r="S134" s="1"/>
  <c r="F135"/>
  <c r="S135" s="1"/>
  <c r="F136"/>
  <c r="S136" s="1"/>
  <c r="F137"/>
  <c r="S137" s="1"/>
  <c r="F138"/>
  <c r="S138" s="1"/>
  <c r="F139"/>
  <c r="S139" s="1"/>
  <c r="F140"/>
  <c r="S140" s="1"/>
  <c r="F141"/>
  <c r="S141" s="1"/>
  <c r="F142"/>
  <c r="S142" s="1"/>
  <c r="F3"/>
  <c r="E4"/>
  <c r="E5"/>
  <c r="R5" s="1"/>
  <c r="E6"/>
  <c r="E7"/>
  <c r="R7" s="1"/>
  <c r="E8"/>
  <c r="E9"/>
  <c r="R9" s="1"/>
  <c r="E10"/>
  <c r="E11"/>
  <c r="R11" s="1"/>
  <c r="E12"/>
  <c r="E13"/>
  <c r="R13" s="1"/>
  <c r="E14"/>
  <c r="E15"/>
  <c r="R15" s="1"/>
  <c r="E16"/>
  <c r="E17"/>
  <c r="R17" s="1"/>
  <c r="E18"/>
  <c r="E19"/>
  <c r="R19" s="1"/>
  <c r="E20"/>
  <c r="E21"/>
  <c r="R21" s="1"/>
  <c r="E22"/>
  <c r="E23"/>
  <c r="R23" s="1"/>
  <c r="E24"/>
  <c r="E25"/>
  <c r="R25" s="1"/>
  <c r="E26"/>
  <c r="E27"/>
  <c r="R27" s="1"/>
  <c r="E28"/>
  <c r="E29"/>
  <c r="R29" s="1"/>
  <c r="E30"/>
  <c r="E31"/>
  <c r="R31" s="1"/>
  <c r="E32"/>
  <c r="E33"/>
  <c r="R33" s="1"/>
  <c r="E34"/>
  <c r="E35"/>
  <c r="R35" s="1"/>
  <c r="E36"/>
  <c r="E37"/>
  <c r="R37" s="1"/>
  <c r="E38"/>
  <c r="E39"/>
  <c r="R39" s="1"/>
  <c r="E40"/>
  <c r="E41"/>
  <c r="R41" s="1"/>
  <c r="E42"/>
  <c r="E43"/>
  <c r="R43" s="1"/>
  <c r="E44"/>
  <c r="E45"/>
  <c r="R45" s="1"/>
  <c r="E46"/>
  <c r="E47"/>
  <c r="R47" s="1"/>
  <c r="E48"/>
  <c r="E49"/>
  <c r="R49" s="1"/>
  <c r="E50"/>
  <c r="E51"/>
  <c r="R51" s="1"/>
  <c r="E52"/>
  <c r="E53"/>
  <c r="R53" s="1"/>
  <c r="E54"/>
  <c r="E55"/>
  <c r="R55" s="1"/>
  <c r="E56"/>
  <c r="E57"/>
  <c r="R57" s="1"/>
  <c r="E58"/>
  <c r="E59"/>
  <c r="R59" s="1"/>
  <c r="E60"/>
  <c r="E61"/>
  <c r="R61" s="1"/>
  <c r="E62"/>
  <c r="E63"/>
  <c r="R63" s="1"/>
  <c r="E64"/>
  <c r="E65"/>
  <c r="R65" s="1"/>
  <c r="E66"/>
  <c r="E67"/>
  <c r="R67" s="1"/>
  <c r="E68"/>
  <c r="E69"/>
  <c r="R69" s="1"/>
  <c r="E70"/>
  <c r="E71"/>
  <c r="R71" s="1"/>
  <c r="E72"/>
  <c r="E73"/>
  <c r="E74"/>
  <c r="E75"/>
  <c r="R75" s="1"/>
  <c r="E76"/>
  <c r="E77"/>
  <c r="R77" s="1"/>
  <c r="E78"/>
  <c r="E79"/>
  <c r="R79" s="1"/>
  <c r="E80"/>
  <c r="E81"/>
  <c r="R81" s="1"/>
  <c r="E82"/>
  <c r="E83"/>
  <c r="R83" s="1"/>
  <c r="E84"/>
  <c r="E85"/>
  <c r="R85" s="1"/>
  <c r="E86"/>
  <c r="E87"/>
  <c r="R87" s="1"/>
  <c r="E88"/>
  <c r="E89"/>
  <c r="R89" s="1"/>
  <c r="E90"/>
  <c r="E91"/>
  <c r="R91" s="1"/>
  <c r="E92"/>
  <c r="E93"/>
  <c r="R93" s="1"/>
  <c r="E94"/>
  <c r="E95"/>
  <c r="R95" s="1"/>
  <c r="E96"/>
  <c r="E97"/>
  <c r="R97" s="1"/>
  <c r="E98"/>
  <c r="E99"/>
  <c r="R99" s="1"/>
  <c r="E100"/>
  <c r="E101"/>
  <c r="R101" s="1"/>
  <c r="E102"/>
  <c r="E103"/>
  <c r="R103" s="1"/>
  <c r="E104"/>
  <c r="E105"/>
  <c r="R105" s="1"/>
  <c r="E106"/>
  <c r="E107"/>
  <c r="R107" s="1"/>
  <c r="E108"/>
  <c r="E109"/>
  <c r="R109" s="1"/>
  <c r="E110"/>
  <c r="E111"/>
  <c r="R111" s="1"/>
  <c r="E112"/>
  <c r="E113"/>
  <c r="R113" s="1"/>
  <c r="E114"/>
  <c r="E115"/>
  <c r="R115" s="1"/>
  <c r="E116"/>
  <c r="E117"/>
  <c r="R117" s="1"/>
  <c r="E118"/>
  <c r="E119"/>
  <c r="R119" s="1"/>
  <c r="E120"/>
  <c r="E121"/>
  <c r="R121" s="1"/>
  <c r="E122"/>
  <c r="E123"/>
  <c r="R123" s="1"/>
  <c r="E124"/>
  <c r="E125"/>
  <c r="R125" s="1"/>
  <c r="E126"/>
  <c r="E127"/>
  <c r="R127" s="1"/>
  <c r="E128"/>
  <c r="E129"/>
  <c r="R129" s="1"/>
  <c r="E130"/>
  <c r="E131"/>
  <c r="R131" s="1"/>
  <c r="E132"/>
  <c r="E133"/>
  <c r="R133" s="1"/>
  <c r="E134"/>
  <c r="E135"/>
  <c r="R135" s="1"/>
  <c r="E136"/>
  <c r="E137"/>
  <c r="R137" s="1"/>
  <c r="E138"/>
  <c r="E139"/>
  <c r="R139" s="1"/>
  <c r="E140"/>
  <c r="E141"/>
  <c r="R141" s="1"/>
  <c r="E142"/>
  <c r="E144" l="1"/>
  <c r="F145"/>
  <c r="F143"/>
  <c r="S3"/>
  <c r="F144"/>
  <c r="S73"/>
  <c r="E143"/>
  <c r="E145"/>
  <c r="G145"/>
  <c r="G143"/>
  <c r="T3"/>
  <c r="G144"/>
  <c r="T73"/>
  <c r="H145"/>
  <c r="H143"/>
  <c r="U3"/>
  <c r="H144"/>
  <c r="U73"/>
  <c r="I145"/>
  <c r="I143"/>
  <c r="V3"/>
  <c r="I144"/>
  <c r="V73"/>
  <c r="J145"/>
  <c r="J143"/>
  <c r="W3"/>
  <c r="J144"/>
  <c r="W73"/>
  <c r="K145"/>
  <c r="K143"/>
  <c r="M72"/>
  <c r="X3"/>
  <c r="K144"/>
  <c r="M142"/>
  <c r="X73"/>
  <c r="R73"/>
</calcChain>
</file>

<file path=xl/sharedStrings.xml><?xml version="1.0" encoding="utf-8"?>
<sst xmlns="http://schemas.openxmlformats.org/spreadsheetml/2006/main" count="780" uniqueCount="101">
  <si>
    <t>NO.</t>
  </si>
  <si>
    <t>NAMA LENGKAP</t>
  </si>
  <si>
    <t>Charka</t>
  </si>
  <si>
    <t>Ispadi</t>
  </si>
  <si>
    <t>H. Nanang</t>
  </si>
  <si>
    <t>H. Abdullah</t>
  </si>
  <si>
    <t>Warya</t>
  </si>
  <si>
    <t>Carkimudin</t>
  </si>
  <si>
    <t>Guru Sulaiman</t>
  </si>
  <si>
    <t>Casta</t>
  </si>
  <si>
    <t>Bambang K. S.</t>
  </si>
  <si>
    <t>Yoyok</t>
  </si>
  <si>
    <t>Rifai</t>
  </si>
  <si>
    <t>Memet</t>
  </si>
  <si>
    <t>Ucup</t>
  </si>
  <si>
    <t>Agus</t>
  </si>
  <si>
    <t>Nanang</t>
  </si>
  <si>
    <t>Mani</t>
  </si>
  <si>
    <t>Markum</t>
  </si>
  <si>
    <t>H. Sobari</t>
  </si>
  <si>
    <t>Samsul</t>
  </si>
  <si>
    <t>H. Ruslani</t>
  </si>
  <si>
    <t>Wawak</t>
  </si>
  <si>
    <t>Muslim</t>
  </si>
  <si>
    <t>Tatang</t>
  </si>
  <si>
    <t>Ganda</t>
  </si>
  <si>
    <t>Ismet</t>
  </si>
  <si>
    <t>Apip</t>
  </si>
  <si>
    <t>Raswin</t>
  </si>
  <si>
    <t>Wawan</t>
  </si>
  <si>
    <t>Rohim</t>
  </si>
  <si>
    <t>Cahrudin</t>
  </si>
  <si>
    <t>H. Nurdin</t>
  </si>
  <si>
    <t>Sarjono A.B.</t>
  </si>
  <si>
    <t>Hasan</t>
  </si>
  <si>
    <t>Darpan</t>
  </si>
  <si>
    <t>Ujang</t>
  </si>
  <si>
    <t>Supriyatna</t>
  </si>
  <si>
    <t>Suhur</t>
  </si>
  <si>
    <t>H. Casmadi</t>
  </si>
  <si>
    <t>Marjuki</t>
  </si>
  <si>
    <t>Mamat</t>
  </si>
  <si>
    <t>Tori</t>
  </si>
  <si>
    <t>Nonok</t>
  </si>
  <si>
    <t>H. Ubed</t>
  </si>
  <si>
    <t>H. Wiwi</t>
  </si>
  <si>
    <t>Bachar</t>
  </si>
  <si>
    <t>Sakim</t>
  </si>
  <si>
    <t>H. Didi</t>
  </si>
  <si>
    <t>Darsim</t>
  </si>
  <si>
    <t>Soleh</t>
  </si>
  <si>
    <t>Omat</t>
  </si>
  <si>
    <t>Sangin S.</t>
  </si>
  <si>
    <t>Nanan R.</t>
  </si>
  <si>
    <t>Darso</t>
  </si>
  <si>
    <t>Entis S.</t>
  </si>
  <si>
    <t>Hadi</t>
  </si>
  <si>
    <t>Maman</t>
  </si>
  <si>
    <t>Mastur</t>
  </si>
  <si>
    <t>H. Kanta</t>
  </si>
  <si>
    <t>Rohman</t>
  </si>
  <si>
    <t>Maskur</t>
  </si>
  <si>
    <t>H. Ipin</t>
  </si>
  <si>
    <t>Saan</t>
  </si>
  <si>
    <t>Samsu</t>
  </si>
  <si>
    <t>Supandi</t>
  </si>
  <si>
    <t>Roni</t>
  </si>
  <si>
    <t>Rakum</t>
  </si>
  <si>
    <t>Sani</t>
  </si>
  <si>
    <t>Tasman</t>
  </si>
  <si>
    <t>Idris</t>
  </si>
  <si>
    <t>Warsa</t>
  </si>
  <si>
    <t>LUAS LAHAN</t>
  </si>
  <si>
    <t>BENUR</t>
  </si>
  <si>
    <t>PAKAN</t>
  </si>
  <si>
    <t>KAPORIT</t>
  </si>
  <si>
    <t>BAKTERI</t>
  </si>
  <si>
    <t>KAPUR</t>
  </si>
  <si>
    <t>SOLAR</t>
  </si>
  <si>
    <t>TENAGA KERJA</t>
  </si>
  <si>
    <t>MUSIM</t>
  </si>
  <si>
    <t>PRODUKSI</t>
  </si>
  <si>
    <t>PRODUKTIVITAS</t>
  </si>
  <si>
    <t>LN_PRODUKTIVITAS</t>
  </si>
  <si>
    <t>LN_BENUR</t>
  </si>
  <si>
    <t>LN_PAKAN</t>
  </si>
  <si>
    <t>LN_KAPORIT</t>
  </si>
  <si>
    <t>LN_BAKTERI</t>
  </si>
  <si>
    <t>LN_KAPUR</t>
  </si>
  <si>
    <t>LN_SOLAR</t>
  </si>
  <si>
    <t>LN_TENAGA KERJA</t>
  </si>
  <si>
    <t>SIKLUS</t>
  </si>
  <si>
    <t>VARIANS PRODUKTIVITAS</t>
  </si>
  <si>
    <t>I</t>
  </si>
  <si>
    <t>II</t>
  </si>
  <si>
    <t>RATA-RATA 2 SKLS</t>
  </si>
  <si>
    <t>LN_VAR PRODUKTIVITAS</t>
  </si>
  <si>
    <t>MAX</t>
  </si>
  <si>
    <t>MIN</t>
  </si>
  <si>
    <t>ST DEV</t>
  </si>
  <si>
    <t>PERUBAHAN</t>
  </si>
</sst>
</file>

<file path=xl/styles.xml><?xml version="1.0" encoding="utf-8"?>
<styleSheet xmlns="http://schemas.openxmlformats.org/spreadsheetml/2006/main">
  <numFmts count="8"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.0_-;\-* #,##0.0_-;_-* &quot;-&quot;_-;_-@_-"/>
    <numFmt numFmtId="168" formatCode="_-* #,##0.00_-;\-* #,##0.00_-;_-* &quot;-&quot;_-;_-@_-"/>
    <numFmt numFmtId="169" formatCode="_-* #,##0.0_-;\-* #,##0.0_-;_-* &quot;-&quot;?_-;_-@_-"/>
    <numFmt numFmtId="170" formatCode="_(* #,##0.0_);_(* \(#,##0.0\);_(* &quot;-&quot;??_);_(@_)"/>
    <numFmt numFmtId="171" formatCode="_-* #,##0.00_-;\-* #,##0.00_-;_-* &quot;-&quot;?_-;_-@_-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BDFFC0"/>
        <bgColor indexed="64"/>
      </patternFill>
    </fill>
    <fill>
      <patternFill patternType="solid">
        <fgColor rgb="FFBDFFC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4" fontId="4" fillId="4" borderId="2" xfId="2" applyFont="1" applyFill="1" applyBorder="1"/>
    <xf numFmtId="166" fontId="4" fillId="4" borderId="1" xfId="1" applyNumberFormat="1" applyFont="1" applyFill="1" applyBorder="1" applyAlignment="1">
      <alignment horizontal="right" vertical="center"/>
    </xf>
    <xf numFmtId="166" fontId="4" fillId="4" borderId="4" xfId="1" applyNumberFormat="1" applyFont="1" applyFill="1" applyBorder="1" applyAlignment="1">
      <alignment horizontal="right" vertical="center"/>
    </xf>
    <xf numFmtId="164" fontId="4" fillId="4" borderId="1" xfId="2" applyFont="1" applyFill="1" applyBorder="1"/>
    <xf numFmtId="0" fontId="3" fillId="3" borderId="1" xfId="0" applyFont="1" applyFill="1" applyBorder="1" applyAlignment="1">
      <alignment horizontal="center"/>
    </xf>
    <xf numFmtId="166" fontId="4" fillId="4" borderId="2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164" fontId="4" fillId="6" borderId="1" xfId="2" applyFont="1" applyFill="1" applyBorder="1"/>
    <xf numFmtId="166" fontId="4" fillId="6" borderId="1" xfId="1" applyNumberFormat="1" applyFont="1" applyFill="1" applyBorder="1" applyAlignment="1">
      <alignment horizontal="right" vertical="center"/>
    </xf>
    <xf numFmtId="166" fontId="4" fillId="6" borderId="2" xfId="1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164" fontId="4" fillId="4" borderId="2" xfId="2" applyNumberFormat="1" applyFont="1" applyFill="1" applyBorder="1" applyAlignment="1">
      <alignment horizontal="right"/>
    </xf>
    <xf numFmtId="164" fontId="4" fillId="4" borderId="1" xfId="2" applyNumberFormat="1" applyFont="1" applyFill="1" applyBorder="1" applyAlignment="1">
      <alignment horizontal="right"/>
    </xf>
    <xf numFmtId="164" fontId="4" fillId="4" borderId="2" xfId="2" applyNumberFormat="1" applyFont="1" applyFill="1" applyBorder="1"/>
    <xf numFmtId="164" fontId="4" fillId="4" borderId="1" xfId="2" applyNumberFormat="1" applyFont="1" applyFill="1" applyBorder="1"/>
    <xf numFmtId="167" fontId="4" fillId="4" borderId="1" xfId="2" applyNumberFormat="1" applyFont="1" applyFill="1" applyBorder="1" applyAlignment="1">
      <alignment horizontal="right" vertical="center"/>
    </xf>
    <xf numFmtId="167" fontId="4" fillId="4" borderId="5" xfId="2" applyNumberFormat="1" applyFont="1" applyFill="1" applyBorder="1"/>
    <xf numFmtId="166" fontId="4" fillId="6" borderId="1" xfId="1" applyNumberFormat="1" applyFont="1" applyFill="1" applyBorder="1" applyAlignment="1">
      <alignment horizontal="center" vertical="center"/>
    </xf>
    <xf numFmtId="164" fontId="4" fillId="6" borderId="2" xfId="2" applyNumberFormat="1" applyFont="1" applyFill="1" applyBorder="1" applyAlignment="1">
      <alignment horizontal="right"/>
    </xf>
    <xf numFmtId="164" fontId="4" fillId="6" borderId="1" xfId="2" applyNumberFormat="1" applyFont="1" applyFill="1" applyBorder="1" applyAlignment="1">
      <alignment horizontal="right"/>
    </xf>
    <xf numFmtId="164" fontId="4" fillId="6" borderId="2" xfId="2" applyFont="1" applyFill="1" applyBorder="1"/>
    <xf numFmtId="164" fontId="4" fillId="6" borderId="2" xfId="2" applyNumberFormat="1" applyFont="1" applyFill="1" applyBorder="1"/>
    <xf numFmtId="164" fontId="4" fillId="6" borderId="1" xfId="2" applyNumberFormat="1" applyFont="1" applyFill="1" applyBorder="1"/>
    <xf numFmtId="167" fontId="4" fillId="6" borderId="1" xfId="2" applyNumberFormat="1" applyFont="1" applyFill="1" applyBorder="1" applyAlignment="1">
      <alignment horizontal="right" vertical="center"/>
    </xf>
    <xf numFmtId="167" fontId="4" fillId="6" borderId="5" xfId="2" applyNumberFormat="1" applyFont="1" applyFill="1" applyBorder="1"/>
    <xf numFmtId="1" fontId="4" fillId="4" borderId="1" xfId="2" applyNumberFormat="1" applyFont="1" applyFill="1" applyBorder="1" applyAlignment="1">
      <alignment horizontal="right" vertical="center"/>
    </xf>
    <xf numFmtId="1" fontId="4" fillId="6" borderId="1" xfId="2" applyNumberFormat="1" applyFont="1" applyFill="1" applyBorder="1" applyAlignment="1">
      <alignment horizontal="right" vertical="center"/>
    </xf>
    <xf numFmtId="1" fontId="4" fillId="4" borderId="5" xfId="2" applyNumberFormat="1" applyFont="1" applyFill="1" applyBorder="1"/>
    <xf numFmtId="1" fontId="4" fillId="6" borderId="5" xfId="2" applyNumberFormat="1" applyFont="1" applyFill="1" applyBorder="1"/>
    <xf numFmtId="167" fontId="4" fillId="4" borderId="1" xfId="2" applyNumberFormat="1" applyFont="1" applyFill="1" applyBorder="1"/>
    <xf numFmtId="168" fontId="4" fillId="4" borderId="1" xfId="2" applyNumberFormat="1" applyFont="1" applyFill="1" applyBorder="1"/>
    <xf numFmtId="170" fontId="4" fillId="4" borderId="1" xfId="1" applyNumberFormat="1" applyFont="1" applyFill="1" applyBorder="1"/>
    <xf numFmtId="170" fontId="4" fillId="6" borderId="1" xfId="1" applyNumberFormat="1" applyFont="1" applyFill="1" applyBorder="1"/>
    <xf numFmtId="167" fontId="4" fillId="6" borderId="1" xfId="2" applyNumberFormat="1" applyFont="1" applyFill="1" applyBorder="1"/>
    <xf numFmtId="169" fontId="3" fillId="3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0" fontId="3" fillId="5" borderId="6" xfId="0" applyFont="1" applyFill="1" applyBorder="1"/>
    <xf numFmtId="169" fontId="0" fillId="0" borderId="0" xfId="0" applyNumberFormat="1"/>
    <xf numFmtId="165" fontId="0" fillId="0" borderId="0" xfId="0" applyNumberFormat="1"/>
    <xf numFmtId="165" fontId="4" fillId="4" borderId="2" xfId="1" applyNumberFormat="1" applyFont="1" applyFill="1" applyBorder="1" applyAlignment="1">
      <alignment horizontal="center" vertical="center"/>
    </xf>
    <xf numFmtId="171" fontId="3" fillId="5" borderId="6" xfId="0" applyNumberFormat="1" applyFont="1" applyFill="1" applyBorder="1"/>
    <xf numFmtId="10" fontId="3" fillId="5" borderId="6" xfId="3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13607</xdr:rowOff>
    </xdr:from>
    <xdr:to>
      <xdr:col>7</xdr:col>
      <xdr:colOff>40792</xdr:colOff>
      <xdr:row>20</xdr:row>
      <xdr:rowOff>167210</xdr:rowOff>
    </xdr:to>
    <xdr:pic>
      <xdr:nvPicPr>
        <xdr:cNvPr id="2" name="Picture 1" descr="ols produktivitas edt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8" y="204107"/>
          <a:ext cx="4177364" cy="377310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13</xdr:col>
      <xdr:colOff>539345</xdr:colOff>
      <xdr:row>15</xdr:row>
      <xdr:rowOff>114662</xdr:rowOff>
    </xdr:to>
    <xdr:pic>
      <xdr:nvPicPr>
        <xdr:cNvPr id="3" name="Picture 2" descr="vif multiko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8571" y="381000"/>
          <a:ext cx="3600953" cy="2591162"/>
        </a:xfrm>
        <a:prstGeom prst="rect">
          <a:avLst/>
        </a:prstGeom>
      </xdr:spPr>
    </xdr:pic>
    <xdr:clientData/>
  </xdr:twoCellAnchor>
  <xdr:twoCellAnchor editAs="oneCell">
    <xdr:from>
      <xdr:col>14</xdr:col>
      <xdr:colOff>462642</xdr:colOff>
      <xdr:row>1</xdr:row>
      <xdr:rowOff>108858</xdr:rowOff>
    </xdr:from>
    <xdr:to>
      <xdr:col>21</xdr:col>
      <xdr:colOff>353756</xdr:colOff>
      <xdr:row>27</xdr:row>
      <xdr:rowOff>83993</xdr:rowOff>
    </xdr:to>
    <xdr:pic>
      <xdr:nvPicPr>
        <xdr:cNvPr id="4" name="Picture 3" descr="glejser edt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2" y="299358"/>
          <a:ext cx="4177364" cy="49281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123422</xdr:colOff>
      <xdr:row>39</xdr:row>
      <xdr:rowOff>152847</xdr:rowOff>
    </xdr:to>
    <xdr:pic>
      <xdr:nvPicPr>
        <xdr:cNvPr id="5" name="Picture 4" descr="uji normalitas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381500"/>
          <a:ext cx="6858958" cy="3200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204106</xdr:colOff>
      <xdr:row>1</xdr:row>
      <xdr:rowOff>40822</xdr:rowOff>
    </xdr:from>
    <xdr:to>
      <xdr:col>7</xdr:col>
      <xdr:colOff>95220</xdr:colOff>
      <xdr:row>21</xdr:row>
      <xdr:rowOff>3925</xdr:rowOff>
    </xdr:to>
    <xdr:pic>
      <xdr:nvPicPr>
        <xdr:cNvPr id="2" name="Picture 1" descr="ols risiko edt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6" y="231322"/>
          <a:ext cx="4177364" cy="3773103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517071</xdr:colOff>
      <xdr:row>1</xdr:row>
      <xdr:rowOff>108857</xdr:rowOff>
    </xdr:from>
    <xdr:to>
      <xdr:col>13</xdr:col>
      <xdr:colOff>444095</xdr:colOff>
      <xdr:row>15</xdr:row>
      <xdr:rowOff>33019</xdr:rowOff>
    </xdr:to>
    <xdr:pic>
      <xdr:nvPicPr>
        <xdr:cNvPr id="3" name="Picture 2" descr="vif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3321" y="299357"/>
          <a:ext cx="3600953" cy="2591162"/>
        </a:xfrm>
        <a:prstGeom prst="rect">
          <a:avLst/>
        </a:prstGeom>
      </xdr:spPr>
    </xdr:pic>
    <xdr:clientData/>
  </xdr:twoCellAnchor>
  <xdr:twoCellAnchor editAs="oneCell">
    <xdr:from>
      <xdr:col>14</xdr:col>
      <xdr:colOff>231321</xdr:colOff>
      <xdr:row>1</xdr:row>
      <xdr:rowOff>95250</xdr:rowOff>
    </xdr:from>
    <xdr:to>
      <xdr:col>21</xdr:col>
      <xdr:colOff>122435</xdr:colOff>
      <xdr:row>27</xdr:row>
      <xdr:rowOff>70385</xdr:rowOff>
    </xdr:to>
    <xdr:pic>
      <xdr:nvPicPr>
        <xdr:cNvPr id="4" name="Picture 3" descr="glejser edt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03821" y="285750"/>
          <a:ext cx="4177364" cy="4928135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367392</xdr:colOff>
      <xdr:row>22</xdr:row>
      <xdr:rowOff>95250</xdr:rowOff>
    </xdr:from>
    <xdr:to>
      <xdr:col>11</xdr:col>
      <xdr:colOff>490814</xdr:colOff>
      <xdr:row>39</xdr:row>
      <xdr:rowOff>57597</xdr:rowOff>
    </xdr:to>
    <xdr:pic>
      <xdr:nvPicPr>
        <xdr:cNvPr id="5" name="Picture 4" descr="normalitas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7392" y="4286250"/>
          <a:ext cx="6858958" cy="3200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4"/>
  <sheetViews>
    <sheetView zoomScale="50" zoomScaleNormal="50" workbookViewId="0">
      <selection activeCell="M149" sqref="M149"/>
    </sheetView>
  </sheetViews>
  <sheetFormatPr defaultRowHeight="15"/>
  <cols>
    <col min="2" max="2" width="22.42578125" customWidth="1"/>
    <col min="3" max="3" width="16.7109375" customWidth="1"/>
    <col min="4" max="4" width="20" customWidth="1"/>
    <col min="5" max="5" width="15.140625" customWidth="1"/>
    <col min="6" max="6" width="16" customWidth="1"/>
    <col min="7" max="7" width="15.140625" customWidth="1"/>
    <col min="8" max="8" width="16.140625" customWidth="1"/>
    <col min="9" max="9" width="16" customWidth="1"/>
    <col min="10" max="10" width="13.140625" customWidth="1"/>
    <col min="11" max="11" width="22.5703125" customWidth="1"/>
    <col min="15" max="15" width="20.140625" customWidth="1"/>
    <col min="16" max="16" width="18.28515625" customWidth="1"/>
    <col min="17" max="17" width="26" customWidth="1"/>
    <col min="18" max="18" width="14.7109375" customWidth="1"/>
    <col min="19" max="19" width="16" customWidth="1"/>
    <col min="20" max="20" width="19.140625" customWidth="1"/>
    <col min="21" max="21" width="18.85546875" customWidth="1"/>
    <col min="22" max="22" width="17" customWidth="1"/>
    <col min="23" max="23" width="16.42578125" customWidth="1"/>
    <col min="24" max="24" width="26.42578125" customWidth="1"/>
  </cols>
  <sheetData>
    <row r="1" spans="1:25" ht="15" customHeight="1">
      <c r="A1" s="48" t="s">
        <v>0</v>
      </c>
      <c r="B1" s="48" t="s">
        <v>1</v>
      </c>
      <c r="C1" s="48" t="s">
        <v>72</v>
      </c>
      <c r="D1" s="48" t="s">
        <v>82</v>
      </c>
      <c r="E1" s="48" t="s">
        <v>73</v>
      </c>
      <c r="F1" s="48" t="s">
        <v>74</v>
      </c>
      <c r="G1" s="48" t="s">
        <v>75</v>
      </c>
      <c r="H1" s="48" t="s">
        <v>76</v>
      </c>
      <c r="I1" s="48" t="s">
        <v>77</v>
      </c>
      <c r="J1" s="48" t="s">
        <v>78</v>
      </c>
      <c r="K1" s="48" t="s">
        <v>79</v>
      </c>
      <c r="L1" s="48" t="s">
        <v>80</v>
      </c>
      <c r="N1" s="48" t="s">
        <v>0</v>
      </c>
      <c r="O1" s="48" t="s">
        <v>1</v>
      </c>
      <c r="P1" s="48" t="s">
        <v>72</v>
      </c>
      <c r="Q1" s="48" t="s">
        <v>83</v>
      </c>
      <c r="R1" s="48" t="s">
        <v>84</v>
      </c>
      <c r="S1" s="48" t="s">
        <v>85</v>
      </c>
      <c r="T1" s="48" t="s">
        <v>86</v>
      </c>
      <c r="U1" s="48" t="s">
        <v>87</v>
      </c>
      <c r="V1" s="48" t="s">
        <v>88</v>
      </c>
      <c r="W1" s="48" t="s">
        <v>89</v>
      </c>
      <c r="X1" s="48" t="s">
        <v>90</v>
      </c>
      <c r="Y1" s="48" t="s">
        <v>80</v>
      </c>
    </row>
    <row r="2" spans="1:25" ht="1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15.75">
      <c r="A3" s="1">
        <v>1</v>
      </c>
      <c r="B3" s="2" t="s">
        <v>2</v>
      </c>
      <c r="C3" s="1">
        <v>1</v>
      </c>
      <c r="D3" s="39">
        <f>D155/C155</f>
        <v>12096</v>
      </c>
      <c r="E3" s="6">
        <f>E155/C155</f>
        <v>800000</v>
      </c>
      <c r="F3" s="8">
        <f>F155/C155</f>
        <v>17781.12</v>
      </c>
      <c r="G3" s="16">
        <f>G155/C155</f>
        <v>816</v>
      </c>
      <c r="H3" s="8">
        <f>H155/C155</f>
        <v>168</v>
      </c>
      <c r="I3" s="3">
        <f>I155/C155</f>
        <v>2800</v>
      </c>
      <c r="J3" s="18">
        <f>J155/C155</f>
        <v>7257.5999999999995</v>
      </c>
      <c r="K3" s="20">
        <f>K155/C155</f>
        <v>562.5</v>
      </c>
      <c r="L3" s="30">
        <v>0</v>
      </c>
      <c r="N3" s="1">
        <v>1</v>
      </c>
      <c r="O3" s="2" t="s">
        <v>2</v>
      </c>
      <c r="P3" s="1">
        <v>1</v>
      </c>
      <c r="Q3" s="35">
        <f>LN(D3)</f>
        <v>9.400630098419315</v>
      </c>
      <c r="R3" s="35">
        <f>LN(E3)</f>
        <v>13.592367006650065</v>
      </c>
      <c r="S3" s="35">
        <f>LN(F3)</f>
        <v>9.7858924992099592</v>
      </c>
      <c r="T3" s="35">
        <f t="shared" ref="T3:X18" si="0">LN(G3)</f>
        <v>6.7044143549641069</v>
      </c>
      <c r="U3" s="35">
        <f t="shared" si="0"/>
        <v>5.1239639794032588</v>
      </c>
      <c r="V3" s="35">
        <f t="shared" si="0"/>
        <v>7.9373746961632952</v>
      </c>
      <c r="W3" s="35">
        <f t="shared" si="0"/>
        <v>8.8898044746533227</v>
      </c>
      <c r="X3" s="35">
        <f t="shared" si="0"/>
        <v>6.3323911340785752</v>
      </c>
      <c r="Y3" s="30">
        <v>0</v>
      </c>
    </row>
    <row r="4" spans="1:25" ht="15.75">
      <c r="A4" s="1">
        <v>2</v>
      </c>
      <c r="B4" s="2" t="s">
        <v>3</v>
      </c>
      <c r="C4" s="1">
        <v>6</v>
      </c>
      <c r="D4" s="39">
        <f t="shared" ref="D4:D67" si="1">D156/C156</f>
        <v>12495</v>
      </c>
      <c r="E4" s="6">
        <f t="shared" ref="E4:E67" si="2">E156/C156</f>
        <v>850000</v>
      </c>
      <c r="F4" s="45">
        <f>F156/C156</f>
        <v>18367.649999999998</v>
      </c>
      <c r="G4" s="16">
        <f t="shared" ref="G4:G67" si="3">G156/C156</f>
        <v>846.59999999999991</v>
      </c>
      <c r="H4" s="8">
        <f t="shared" ref="H4:H67" si="4">H156/C156</f>
        <v>184.79999999999998</v>
      </c>
      <c r="I4" s="3">
        <f t="shared" ref="I4:I67" si="5">I156/C156</f>
        <v>2920</v>
      </c>
      <c r="J4" s="18">
        <f t="shared" ref="J4:J67" si="6">J156/C156</f>
        <v>7122.1499999999987</v>
      </c>
      <c r="K4" s="20">
        <f t="shared" ref="K4:K67" si="7">K156/C156</f>
        <v>343.75</v>
      </c>
      <c r="L4" s="30">
        <v>0</v>
      </c>
      <c r="N4" s="1">
        <v>2</v>
      </c>
      <c r="O4" s="2" t="s">
        <v>3</v>
      </c>
      <c r="P4" s="1">
        <v>6</v>
      </c>
      <c r="Q4" s="35">
        <f t="shared" ref="Q4:Q67" si="8">LN(D4)</f>
        <v>9.4330838432690527</v>
      </c>
      <c r="R4" s="35">
        <f t="shared" ref="R4:R67" si="9">LN(E4)</f>
        <v>13.652991628466498</v>
      </c>
      <c r="S4" s="35">
        <f t="shared" ref="S4:W67" si="10">LN(F4)</f>
        <v>9.8183462440596969</v>
      </c>
      <c r="T4" s="35">
        <f t="shared" si="0"/>
        <v>6.741228328086823</v>
      </c>
      <c r="U4" s="35">
        <f t="shared" si="0"/>
        <v>5.2192741592075835</v>
      </c>
      <c r="V4" s="35">
        <f t="shared" si="0"/>
        <v>7.9793388952623276</v>
      </c>
      <c r="W4" s="35">
        <f t="shared" si="0"/>
        <v>8.870964925115512</v>
      </c>
      <c r="X4" s="35">
        <f t="shared" si="0"/>
        <v>5.8399146489807814</v>
      </c>
      <c r="Y4" s="30">
        <v>0</v>
      </c>
    </row>
    <row r="5" spans="1:25" ht="15.75">
      <c r="A5" s="1">
        <v>3</v>
      </c>
      <c r="B5" s="2" t="s">
        <v>4</v>
      </c>
      <c r="C5" s="1">
        <v>0.6</v>
      </c>
      <c r="D5" s="39">
        <f t="shared" si="1"/>
        <v>13072.5</v>
      </c>
      <c r="E5" s="6">
        <f t="shared" si="2"/>
        <v>830000</v>
      </c>
      <c r="F5" s="8">
        <f t="shared" ref="F5:F67" si="11">F157/C157</f>
        <v>19216.575000000001</v>
      </c>
      <c r="G5" s="16">
        <f t="shared" si="3"/>
        <v>969</v>
      </c>
      <c r="H5" s="8">
        <f t="shared" si="4"/>
        <v>189.00000000000003</v>
      </c>
      <c r="I5" s="3">
        <f t="shared" si="5"/>
        <v>3520</v>
      </c>
      <c r="J5" s="18">
        <f t="shared" si="6"/>
        <v>7189.8750000000009</v>
      </c>
      <c r="K5" s="20">
        <f t="shared" si="7"/>
        <v>687.5</v>
      </c>
      <c r="L5" s="30">
        <v>0</v>
      </c>
      <c r="N5" s="1">
        <v>3</v>
      </c>
      <c r="O5" s="2" t="s">
        <v>4</v>
      </c>
      <c r="P5" s="1">
        <v>0.6</v>
      </c>
      <c r="Q5" s="35">
        <f t="shared" si="8"/>
        <v>9.4782660660622859</v>
      </c>
      <c r="R5" s="35">
        <f t="shared" si="9"/>
        <v>13.62918097977278</v>
      </c>
      <c r="S5" s="35">
        <f t="shared" si="10"/>
        <v>9.8635284668529302</v>
      </c>
      <c r="T5" s="35">
        <f t="shared" si="0"/>
        <v>6.8762646118907664</v>
      </c>
      <c r="U5" s="35">
        <f t="shared" si="0"/>
        <v>5.2417470150596426</v>
      </c>
      <c r="V5" s="35">
        <f t="shared" si="0"/>
        <v>8.1662162685921427</v>
      </c>
      <c r="W5" s="35">
        <f t="shared" si="0"/>
        <v>8.8804290653066662</v>
      </c>
      <c r="X5" s="35">
        <f t="shared" si="0"/>
        <v>6.5330618295407268</v>
      </c>
      <c r="Y5" s="30">
        <v>0</v>
      </c>
    </row>
    <row r="6" spans="1:25" ht="15.75">
      <c r="A6" s="1">
        <v>4</v>
      </c>
      <c r="B6" s="2" t="s">
        <v>5</v>
      </c>
      <c r="C6" s="1">
        <v>0.75</v>
      </c>
      <c r="D6" s="39">
        <f t="shared" si="1"/>
        <v>12077.1</v>
      </c>
      <c r="E6" s="6">
        <f t="shared" si="2"/>
        <v>810000</v>
      </c>
      <c r="F6" s="8">
        <f t="shared" si="11"/>
        <v>17753.337000000003</v>
      </c>
      <c r="G6" s="16">
        <f t="shared" si="3"/>
        <v>999.59999999999991</v>
      </c>
      <c r="H6" s="8">
        <f t="shared" si="4"/>
        <v>199.5</v>
      </c>
      <c r="I6" s="3">
        <f t="shared" si="5"/>
        <v>3600</v>
      </c>
      <c r="J6" s="18">
        <f t="shared" si="6"/>
        <v>7004.7179999999998</v>
      </c>
      <c r="K6" s="20">
        <f t="shared" si="7"/>
        <v>300</v>
      </c>
      <c r="L6" s="30">
        <v>0</v>
      </c>
      <c r="N6" s="1">
        <v>4</v>
      </c>
      <c r="O6" s="2" t="s">
        <v>5</v>
      </c>
      <c r="P6" s="1">
        <v>0.75</v>
      </c>
      <c r="Q6" s="35">
        <f t="shared" si="8"/>
        <v>9.3990663764431321</v>
      </c>
      <c r="R6" s="35">
        <f t="shared" si="9"/>
        <v>13.604789526648622</v>
      </c>
      <c r="S6" s="35">
        <f t="shared" si="10"/>
        <v>9.7843287772337764</v>
      </c>
      <c r="T6" s="35">
        <f t="shared" si="0"/>
        <v>6.9073551989607971</v>
      </c>
      <c r="U6" s="35">
        <f t="shared" si="0"/>
        <v>5.2958142363299183</v>
      </c>
      <c r="V6" s="35">
        <f t="shared" si="0"/>
        <v>8.1886891244442008</v>
      </c>
      <c r="W6" s="35">
        <f t="shared" si="0"/>
        <v>8.8543392010014603</v>
      </c>
      <c r="X6" s="35">
        <f t="shared" si="0"/>
        <v>5.7037824746562009</v>
      </c>
      <c r="Y6" s="30">
        <v>0</v>
      </c>
    </row>
    <row r="7" spans="1:25" ht="15.75">
      <c r="A7" s="1">
        <v>5</v>
      </c>
      <c r="B7" s="2" t="s">
        <v>6</v>
      </c>
      <c r="C7" s="1">
        <v>1</v>
      </c>
      <c r="D7" s="39">
        <f t="shared" si="1"/>
        <v>13030.5</v>
      </c>
      <c r="E7" s="6">
        <f t="shared" si="2"/>
        <v>850000</v>
      </c>
      <c r="F7" s="8">
        <f t="shared" si="11"/>
        <v>18894.224999999999</v>
      </c>
      <c r="G7" s="16">
        <f t="shared" si="3"/>
        <v>765</v>
      </c>
      <c r="H7" s="8">
        <f t="shared" si="4"/>
        <v>157.5</v>
      </c>
      <c r="I7" s="3">
        <f t="shared" si="5"/>
        <v>2400</v>
      </c>
      <c r="J7" s="18">
        <f t="shared" si="6"/>
        <v>7297.0800000000008</v>
      </c>
      <c r="K7" s="20">
        <f t="shared" si="7"/>
        <v>187.5</v>
      </c>
      <c r="L7" s="30">
        <v>0</v>
      </c>
      <c r="N7" s="1">
        <v>5</v>
      </c>
      <c r="O7" s="2" t="s">
        <v>6</v>
      </c>
      <c r="P7" s="1">
        <v>1</v>
      </c>
      <c r="Q7" s="35">
        <f t="shared" si="8"/>
        <v>9.4750480423680852</v>
      </c>
      <c r="R7" s="35">
        <f t="shared" si="9"/>
        <v>13.652991628466498</v>
      </c>
      <c r="S7" s="35">
        <f t="shared" si="10"/>
        <v>9.8466115988005676</v>
      </c>
      <c r="T7" s="35">
        <f t="shared" si="0"/>
        <v>6.6398758338265358</v>
      </c>
      <c r="U7" s="35">
        <f t="shared" si="0"/>
        <v>5.0594254582656877</v>
      </c>
      <c r="V7" s="35">
        <f t="shared" si="0"/>
        <v>7.7832240163360371</v>
      </c>
      <c r="W7" s="35">
        <f t="shared" si="0"/>
        <v>8.895229547115143</v>
      </c>
      <c r="X7" s="35">
        <f t="shared" si="0"/>
        <v>5.2337788454104652</v>
      </c>
      <c r="Y7" s="30">
        <v>0</v>
      </c>
    </row>
    <row r="8" spans="1:25" ht="15.75">
      <c r="A8" s="1">
        <v>6</v>
      </c>
      <c r="B8" s="2" t="s">
        <v>7</v>
      </c>
      <c r="C8" s="1">
        <v>1.25</v>
      </c>
      <c r="D8" s="39">
        <f t="shared" si="1"/>
        <v>12936</v>
      </c>
      <c r="E8" s="6">
        <f t="shared" si="2"/>
        <v>800000</v>
      </c>
      <c r="F8" s="8">
        <f t="shared" si="11"/>
        <v>18757.2</v>
      </c>
      <c r="G8" s="16">
        <f t="shared" si="3"/>
        <v>969</v>
      </c>
      <c r="H8" s="8">
        <f t="shared" si="4"/>
        <v>184.8</v>
      </c>
      <c r="I8" s="3">
        <f t="shared" si="5"/>
        <v>3560</v>
      </c>
      <c r="J8" s="18">
        <f t="shared" si="6"/>
        <v>7244.1600000000008</v>
      </c>
      <c r="K8" s="20">
        <f t="shared" si="7"/>
        <v>495</v>
      </c>
      <c r="L8" s="30">
        <v>0</v>
      </c>
      <c r="N8" s="1">
        <v>6</v>
      </c>
      <c r="O8" s="2" t="s">
        <v>7</v>
      </c>
      <c r="P8" s="1">
        <v>1.25</v>
      </c>
      <c r="Q8" s="35">
        <f t="shared" si="8"/>
        <v>9.4677694012569429</v>
      </c>
      <c r="R8" s="35">
        <f t="shared" si="9"/>
        <v>13.592367006650065</v>
      </c>
      <c r="S8" s="35">
        <f t="shared" si="10"/>
        <v>9.8393329576894253</v>
      </c>
      <c r="T8" s="35">
        <f t="shared" si="0"/>
        <v>6.8762646118907664</v>
      </c>
      <c r="U8" s="35">
        <f t="shared" si="0"/>
        <v>5.2192741592075835</v>
      </c>
      <c r="V8" s="35">
        <f t="shared" si="0"/>
        <v>8.1775158238460754</v>
      </c>
      <c r="W8" s="35">
        <f t="shared" si="0"/>
        <v>8.8879509060040007</v>
      </c>
      <c r="X8" s="35">
        <f t="shared" si="0"/>
        <v>6.2045577625686903</v>
      </c>
      <c r="Y8" s="30">
        <v>0</v>
      </c>
    </row>
    <row r="9" spans="1:25" ht="15.75">
      <c r="A9" s="1">
        <v>7</v>
      </c>
      <c r="B9" s="2" t="s">
        <v>8</v>
      </c>
      <c r="C9" s="1">
        <v>1</v>
      </c>
      <c r="D9" s="39">
        <f t="shared" si="1"/>
        <v>12927.6</v>
      </c>
      <c r="E9" s="6">
        <f t="shared" si="2"/>
        <v>810000</v>
      </c>
      <c r="F9" s="8">
        <f t="shared" si="11"/>
        <v>18745.02</v>
      </c>
      <c r="G9" s="16">
        <f t="shared" si="3"/>
        <v>918</v>
      </c>
      <c r="H9" s="8">
        <f t="shared" si="4"/>
        <v>195.3</v>
      </c>
      <c r="I9" s="3">
        <f t="shared" si="5"/>
        <v>3600</v>
      </c>
      <c r="J9" s="18">
        <f t="shared" si="6"/>
        <v>6722.3520000000008</v>
      </c>
      <c r="K9" s="20">
        <f t="shared" si="7"/>
        <v>450</v>
      </c>
      <c r="L9" s="30">
        <v>0</v>
      </c>
      <c r="N9" s="1">
        <v>7</v>
      </c>
      <c r="O9" s="2" t="s">
        <v>8</v>
      </c>
      <c r="P9" s="1">
        <v>1</v>
      </c>
      <c r="Q9" s="35">
        <f t="shared" si="8"/>
        <v>9.4671198396881469</v>
      </c>
      <c r="R9" s="35">
        <f t="shared" si="9"/>
        <v>13.604789526648622</v>
      </c>
      <c r="S9" s="35">
        <f t="shared" si="10"/>
        <v>9.838683396120631</v>
      </c>
      <c r="T9" s="35">
        <f t="shared" si="0"/>
        <v>6.8221973906204907</v>
      </c>
      <c r="U9" s="35">
        <f t="shared" si="0"/>
        <v>5.2745368378826329</v>
      </c>
      <c r="V9" s="35">
        <f t="shared" si="0"/>
        <v>8.1886891244442008</v>
      </c>
      <c r="W9" s="35">
        <f t="shared" si="0"/>
        <v>8.8131933722814839</v>
      </c>
      <c r="X9" s="35">
        <f t="shared" si="0"/>
        <v>6.1092475827643655</v>
      </c>
      <c r="Y9" s="30">
        <v>0</v>
      </c>
    </row>
    <row r="10" spans="1:25" ht="15.75">
      <c r="A10" s="1">
        <v>8</v>
      </c>
      <c r="B10" s="2" t="s">
        <v>9</v>
      </c>
      <c r="C10" s="1">
        <v>0.6</v>
      </c>
      <c r="D10" s="39">
        <f t="shared" si="1"/>
        <v>9900</v>
      </c>
      <c r="E10" s="6">
        <f t="shared" si="2"/>
        <v>800000</v>
      </c>
      <c r="F10" s="8">
        <f t="shared" si="11"/>
        <v>15345</v>
      </c>
      <c r="G10" s="16">
        <f t="shared" si="3"/>
        <v>816.00000000000011</v>
      </c>
      <c r="H10" s="8">
        <f t="shared" si="4"/>
        <v>168.00000000000003</v>
      </c>
      <c r="I10" s="3">
        <f t="shared" si="5"/>
        <v>3200</v>
      </c>
      <c r="J10" s="18">
        <f t="shared" si="6"/>
        <v>5445.0000000000009</v>
      </c>
      <c r="K10" s="20">
        <f t="shared" si="7"/>
        <v>500</v>
      </c>
      <c r="L10" s="30">
        <v>0</v>
      </c>
      <c r="N10" s="1">
        <v>8</v>
      </c>
      <c r="O10" s="2" t="s">
        <v>9</v>
      </c>
      <c r="P10" s="1">
        <v>0.6</v>
      </c>
      <c r="Q10" s="35">
        <f t="shared" si="8"/>
        <v>9.2002900361226807</v>
      </c>
      <c r="R10" s="35">
        <f t="shared" si="9"/>
        <v>13.592367006650065</v>
      </c>
      <c r="S10" s="35">
        <f t="shared" si="10"/>
        <v>9.6385449670538357</v>
      </c>
      <c r="T10" s="35">
        <f t="shared" si="0"/>
        <v>6.7044143549641069</v>
      </c>
      <c r="U10" s="35">
        <f t="shared" si="0"/>
        <v>5.1239639794032588</v>
      </c>
      <c r="V10" s="35">
        <f t="shared" si="0"/>
        <v>8.0709060887878188</v>
      </c>
      <c r="W10" s="35">
        <f t="shared" si="0"/>
        <v>8.602453035367061</v>
      </c>
      <c r="X10" s="35">
        <f t="shared" si="0"/>
        <v>6.2146080984221914</v>
      </c>
      <c r="Y10" s="30">
        <v>0</v>
      </c>
    </row>
    <row r="11" spans="1:25" ht="15.75">
      <c r="A11" s="1">
        <v>9</v>
      </c>
      <c r="B11" s="2" t="s">
        <v>10</v>
      </c>
      <c r="C11" s="1">
        <v>1.5</v>
      </c>
      <c r="D11" s="39">
        <f t="shared" si="1"/>
        <v>10901.249999999998</v>
      </c>
      <c r="E11" s="6">
        <f t="shared" si="2"/>
        <v>850000</v>
      </c>
      <c r="F11" s="8">
        <f t="shared" si="11"/>
        <v>16896.937499999996</v>
      </c>
      <c r="G11" s="16">
        <f t="shared" si="3"/>
        <v>816</v>
      </c>
      <c r="H11" s="8">
        <f t="shared" si="4"/>
        <v>157.5</v>
      </c>
      <c r="I11" s="3">
        <f t="shared" si="5"/>
        <v>3280</v>
      </c>
      <c r="J11" s="18">
        <f t="shared" si="6"/>
        <v>6322.7249999999985</v>
      </c>
      <c r="K11" s="20">
        <f t="shared" si="7"/>
        <v>450</v>
      </c>
      <c r="L11" s="30">
        <v>0</v>
      </c>
      <c r="N11" s="1">
        <v>9</v>
      </c>
      <c r="O11" s="2" t="s">
        <v>10</v>
      </c>
      <c r="P11" s="1">
        <v>1.5</v>
      </c>
      <c r="Q11" s="35">
        <f t="shared" si="8"/>
        <v>9.2966327405411953</v>
      </c>
      <c r="R11" s="35">
        <f t="shared" si="9"/>
        <v>13.652991628466498</v>
      </c>
      <c r="S11" s="35">
        <f t="shared" si="10"/>
        <v>9.7348876714723502</v>
      </c>
      <c r="T11" s="35">
        <f t="shared" si="0"/>
        <v>6.7044143549641069</v>
      </c>
      <c r="U11" s="35">
        <f t="shared" si="0"/>
        <v>5.0594254582656877</v>
      </c>
      <c r="V11" s="35">
        <f t="shared" si="0"/>
        <v>8.09559870137819</v>
      </c>
      <c r="W11" s="35">
        <f t="shared" si="0"/>
        <v>8.7519055650995234</v>
      </c>
      <c r="X11" s="35">
        <f t="shared" si="0"/>
        <v>6.1092475827643655</v>
      </c>
      <c r="Y11" s="30">
        <v>0</v>
      </c>
    </row>
    <row r="12" spans="1:25" ht="15.75">
      <c r="A12" s="1">
        <v>10</v>
      </c>
      <c r="B12" s="2" t="s">
        <v>11</v>
      </c>
      <c r="C12" s="1">
        <v>1</v>
      </c>
      <c r="D12" s="39">
        <f t="shared" si="1"/>
        <v>9594</v>
      </c>
      <c r="E12" s="6">
        <f t="shared" si="2"/>
        <v>820000</v>
      </c>
      <c r="F12" s="8">
        <f t="shared" si="11"/>
        <v>14870.7</v>
      </c>
      <c r="G12" s="16">
        <f t="shared" si="3"/>
        <v>816</v>
      </c>
      <c r="H12" s="8">
        <f t="shared" si="4"/>
        <v>184.8</v>
      </c>
      <c r="I12" s="3">
        <f t="shared" si="5"/>
        <v>3200</v>
      </c>
      <c r="J12" s="18">
        <f t="shared" si="6"/>
        <v>5372.64</v>
      </c>
      <c r="K12" s="20">
        <f t="shared" si="7"/>
        <v>506.25</v>
      </c>
      <c r="L12" s="30">
        <v>0</v>
      </c>
      <c r="N12" s="1">
        <v>10</v>
      </c>
      <c r="O12" s="2" t="s">
        <v>11</v>
      </c>
      <c r="P12" s="1">
        <v>1</v>
      </c>
      <c r="Q12" s="35">
        <f t="shared" si="8"/>
        <v>9.1688931820620088</v>
      </c>
      <c r="R12" s="35">
        <f t="shared" si="9"/>
        <v>13.617059619240436</v>
      </c>
      <c r="S12" s="35">
        <f t="shared" si="10"/>
        <v>9.6071481129931637</v>
      </c>
      <c r="T12" s="35">
        <f t="shared" si="0"/>
        <v>6.7044143549641069</v>
      </c>
      <c r="U12" s="35">
        <f t="shared" si="0"/>
        <v>5.2192741592075835</v>
      </c>
      <c r="V12" s="35">
        <f t="shared" si="0"/>
        <v>8.0709060887878188</v>
      </c>
      <c r="W12" s="35">
        <f t="shared" si="0"/>
        <v>8.5890746868090666</v>
      </c>
      <c r="X12" s="35">
        <f t="shared" si="0"/>
        <v>6.2270306184207485</v>
      </c>
      <c r="Y12" s="30">
        <v>0</v>
      </c>
    </row>
    <row r="13" spans="1:25" ht="15.75">
      <c r="A13" s="1">
        <v>11</v>
      </c>
      <c r="B13" s="2" t="s">
        <v>12</v>
      </c>
      <c r="C13" s="1">
        <v>0.9</v>
      </c>
      <c r="D13" s="39">
        <f t="shared" si="1"/>
        <v>9639</v>
      </c>
      <c r="E13" s="6">
        <f t="shared" si="2"/>
        <v>840000</v>
      </c>
      <c r="F13" s="8">
        <f t="shared" si="11"/>
        <v>14940.45</v>
      </c>
      <c r="G13" s="16">
        <f t="shared" si="3"/>
        <v>866.99999999999989</v>
      </c>
      <c r="H13" s="8">
        <f t="shared" si="4"/>
        <v>178.5</v>
      </c>
      <c r="I13" s="3">
        <f t="shared" si="5"/>
        <v>3120</v>
      </c>
      <c r="J13" s="18">
        <f t="shared" si="6"/>
        <v>5590.62</v>
      </c>
      <c r="K13" s="20">
        <f t="shared" si="7"/>
        <v>562.5</v>
      </c>
      <c r="L13" s="30">
        <v>0</v>
      </c>
      <c r="N13" s="1">
        <v>11</v>
      </c>
      <c r="O13" s="2" t="s">
        <v>12</v>
      </c>
      <c r="P13" s="1">
        <v>0.9</v>
      </c>
      <c r="Q13" s="35">
        <f t="shared" si="8"/>
        <v>9.1735726477839687</v>
      </c>
      <c r="R13" s="35">
        <f t="shared" si="9"/>
        <v>13.641157170819497</v>
      </c>
      <c r="S13" s="35">
        <f t="shared" si="10"/>
        <v>9.6118275787151237</v>
      </c>
      <c r="T13" s="35">
        <f t="shared" si="0"/>
        <v>6.7650389767805414</v>
      </c>
      <c r="U13" s="35">
        <f t="shared" si="0"/>
        <v>5.1845886012196933</v>
      </c>
      <c r="V13" s="35">
        <f t="shared" si="0"/>
        <v>8.0455882808035284</v>
      </c>
      <c r="W13" s="35">
        <f t="shared" si="0"/>
        <v>8.6288454723422969</v>
      </c>
      <c r="X13" s="35">
        <f t="shared" si="0"/>
        <v>6.3323911340785752</v>
      </c>
      <c r="Y13" s="30">
        <v>0</v>
      </c>
    </row>
    <row r="14" spans="1:25" ht="15.75">
      <c r="A14" s="1">
        <v>12</v>
      </c>
      <c r="B14" s="2" t="s">
        <v>13</v>
      </c>
      <c r="C14" s="1">
        <v>1.8</v>
      </c>
      <c r="D14" s="39">
        <f t="shared" si="1"/>
        <v>10710.000000000002</v>
      </c>
      <c r="E14" s="6">
        <f t="shared" si="2"/>
        <v>850000</v>
      </c>
      <c r="F14" s="8">
        <f t="shared" si="11"/>
        <v>16172.100000000002</v>
      </c>
      <c r="G14" s="16">
        <f t="shared" si="3"/>
        <v>836.4</v>
      </c>
      <c r="H14" s="8">
        <f t="shared" si="4"/>
        <v>168.00000000000003</v>
      </c>
      <c r="I14" s="3">
        <f t="shared" si="5"/>
        <v>2920</v>
      </c>
      <c r="J14" s="18">
        <f t="shared" si="6"/>
        <v>6104.7000000000007</v>
      </c>
      <c r="K14" s="20">
        <f t="shared" si="7"/>
        <v>520.83333333333337</v>
      </c>
      <c r="L14" s="30">
        <v>0</v>
      </c>
      <c r="N14" s="1">
        <v>12</v>
      </c>
      <c r="O14" s="2" t="s">
        <v>13</v>
      </c>
      <c r="P14" s="1">
        <v>1.8</v>
      </c>
      <c r="Q14" s="35">
        <f t="shared" si="8"/>
        <v>9.2789331634417938</v>
      </c>
      <c r="R14" s="35">
        <f t="shared" si="9"/>
        <v>13.652991628466498</v>
      </c>
      <c r="S14" s="35">
        <f t="shared" si="10"/>
        <v>9.6910428142686271</v>
      </c>
      <c r="T14" s="35">
        <f t="shared" si="0"/>
        <v>6.7291069675544781</v>
      </c>
      <c r="U14" s="35">
        <f t="shared" si="0"/>
        <v>5.1239639794032588</v>
      </c>
      <c r="V14" s="35">
        <f t="shared" si="0"/>
        <v>7.9793388952623276</v>
      </c>
      <c r="W14" s="35">
        <f t="shared" si="0"/>
        <v>8.7168142452882531</v>
      </c>
      <c r="X14" s="35">
        <f t="shared" si="0"/>
        <v>6.2554300929424471</v>
      </c>
      <c r="Y14" s="30">
        <v>0</v>
      </c>
    </row>
    <row r="15" spans="1:25" ht="15.75">
      <c r="A15" s="1">
        <v>13</v>
      </c>
      <c r="B15" s="2" t="s">
        <v>14</v>
      </c>
      <c r="C15" s="1">
        <v>1.2</v>
      </c>
      <c r="D15" s="39">
        <f t="shared" si="1"/>
        <v>10327.5</v>
      </c>
      <c r="E15" s="6">
        <f t="shared" si="2"/>
        <v>850000</v>
      </c>
      <c r="F15" s="8">
        <f t="shared" si="11"/>
        <v>15594.525000000001</v>
      </c>
      <c r="G15" s="16">
        <f t="shared" si="3"/>
        <v>816.00000000000011</v>
      </c>
      <c r="H15" s="8">
        <f t="shared" si="4"/>
        <v>168.00000000000003</v>
      </c>
      <c r="I15" s="3">
        <f t="shared" si="5"/>
        <v>2800</v>
      </c>
      <c r="J15" s="18">
        <f t="shared" si="6"/>
        <v>5783.4000000000005</v>
      </c>
      <c r="K15" s="20">
        <f t="shared" si="7"/>
        <v>375</v>
      </c>
      <c r="L15" s="30">
        <v>0</v>
      </c>
      <c r="N15" s="1">
        <v>13</v>
      </c>
      <c r="O15" s="2" t="s">
        <v>14</v>
      </c>
      <c r="P15" s="1">
        <v>1.2</v>
      </c>
      <c r="Q15" s="35">
        <f t="shared" si="8"/>
        <v>9.2425655192709204</v>
      </c>
      <c r="R15" s="35">
        <f t="shared" si="9"/>
        <v>13.652991628466498</v>
      </c>
      <c r="S15" s="35">
        <f t="shared" si="10"/>
        <v>9.654675170097752</v>
      </c>
      <c r="T15" s="35">
        <f t="shared" si="0"/>
        <v>6.7044143549641069</v>
      </c>
      <c r="U15" s="35">
        <f t="shared" si="0"/>
        <v>5.1239639794032588</v>
      </c>
      <c r="V15" s="35">
        <f t="shared" si="0"/>
        <v>7.9373746961632952</v>
      </c>
      <c r="W15" s="35">
        <f t="shared" si="0"/>
        <v>8.6627470240179782</v>
      </c>
      <c r="X15" s="35">
        <f t="shared" si="0"/>
        <v>5.9269260259704106</v>
      </c>
      <c r="Y15" s="30">
        <v>0</v>
      </c>
    </row>
    <row r="16" spans="1:25" ht="15.75">
      <c r="A16" s="1">
        <v>14</v>
      </c>
      <c r="B16" s="2" t="s">
        <v>15</v>
      </c>
      <c r="C16" s="1">
        <v>0.5</v>
      </c>
      <c r="D16" s="39">
        <f t="shared" si="1"/>
        <v>2408</v>
      </c>
      <c r="E16" s="6">
        <f t="shared" si="2"/>
        <v>860000</v>
      </c>
      <c r="F16" s="8">
        <f t="shared" si="11"/>
        <v>4093.6</v>
      </c>
      <c r="G16" s="16">
        <f t="shared" si="3"/>
        <v>612</v>
      </c>
      <c r="H16" s="8">
        <f t="shared" si="4"/>
        <v>157.5</v>
      </c>
      <c r="I16" s="3">
        <f t="shared" si="5"/>
        <v>2640</v>
      </c>
      <c r="J16" s="18">
        <f t="shared" si="6"/>
        <v>3612</v>
      </c>
      <c r="K16" s="20">
        <f t="shared" si="7"/>
        <v>337.5</v>
      </c>
      <c r="L16" s="30">
        <v>0</v>
      </c>
      <c r="N16" s="1">
        <v>14</v>
      </c>
      <c r="O16" s="2" t="s">
        <v>15</v>
      </c>
      <c r="P16" s="1">
        <v>0.5</v>
      </c>
      <c r="Q16" s="35">
        <f t="shared" si="8"/>
        <v>7.7865518064287116</v>
      </c>
      <c r="R16" s="35">
        <f t="shared" si="9"/>
        <v>13.664687668229691</v>
      </c>
      <c r="S16" s="35">
        <f t="shared" si="10"/>
        <v>8.3171800574908819</v>
      </c>
      <c r="T16" s="35">
        <f t="shared" si="0"/>
        <v>6.4167322825123261</v>
      </c>
      <c r="U16" s="35">
        <f t="shared" si="0"/>
        <v>5.0594254582656877</v>
      </c>
      <c r="V16" s="35">
        <f t="shared" si="0"/>
        <v>7.8785341961403619</v>
      </c>
      <c r="W16" s="35">
        <f t="shared" si="0"/>
        <v>8.1920169145368753</v>
      </c>
      <c r="X16" s="35">
        <f t="shared" si="0"/>
        <v>5.8215655103125847</v>
      </c>
      <c r="Y16" s="30">
        <v>0</v>
      </c>
    </row>
    <row r="17" spans="1:25" ht="15.75">
      <c r="A17" s="1">
        <v>15</v>
      </c>
      <c r="B17" s="2" t="s">
        <v>16</v>
      </c>
      <c r="C17" s="1">
        <v>1</v>
      </c>
      <c r="D17" s="39">
        <f t="shared" si="1"/>
        <v>2324</v>
      </c>
      <c r="E17" s="6">
        <f t="shared" si="2"/>
        <v>800000</v>
      </c>
      <c r="F17" s="8">
        <f t="shared" si="11"/>
        <v>3555.7200000000003</v>
      </c>
      <c r="G17" s="16">
        <f t="shared" si="3"/>
        <v>714</v>
      </c>
      <c r="H17" s="8">
        <f t="shared" si="4"/>
        <v>147</v>
      </c>
      <c r="I17" s="3">
        <f t="shared" si="5"/>
        <v>2440</v>
      </c>
      <c r="J17" s="18">
        <f t="shared" si="6"/>
        <v>3253.6</v>
      </c>
      <c r="K17" s="20">
        <f t="shared" si="7"/>
        <v>337.5</v>
      </c>
      <c r="L17" s="30">
        <v>0</v>
      </c>
      <c r="N17" s="1">
        <v>15</v>
      </c>
      <c r="O17" s="2" t="s">
        <v>16</v>
      </c>
      <c r="P17" s="1">
        <v>1</v>
      </c>
      <c r="Q17" s="35">
        <f t="shared" si="8"/>
        <v>7.7510451179718016</v>
      </c>
      <c r="R17" s="35">
        <f t="shared" si="9"/>
        <v>13.592367006650065</v>
      </c>
      <c r="S17" s="35">
        <f t="shared" si="10"/>
        <v>8.176312853376146</v>
      </c>
      <c r="T17" s="35">
        <f t="shared" si="0"/>
        <v>6.5708829623395841</v>
      </c>
      <c r="U17" s="35">
        <f t="shared" si="0"/>
        <v>4.990432586778736</v>
      </c>
      <c r="V17" s="35">
        <f t="shared" si="0"/>
        <v>7.7997533182872472</v>
      </c>
      <c r="W17" s="35">
        <f t="shared" si="0"/>
        <v>8.0875173545930146</v>
      </c>
      <c r="X17" s="35">
        <f t="shared" si="0"/>
        <v>5.8215655103125847</v>
      </c>
      <c r="Y17" s="30">
        <v>0</v>
      </c>
    </row>
    <row r="18" spans="1:25" ht="15.75">
      <c r="A18" s="1">
        <v>16</v>
      </c>
      <c r="B18" s="2" t="s">
        <v>17</v>
      </c>
      <c r="C18" s="1">
        <v>0.5</v>
      </c>
      <c r="D18" s="39">
        <f t="shared" si="1"/>
        <v>2528.75</v>
      </c>
      <c r="E18" s="6">
        <f t="shared" si="2"/>
        <v>850000</v>
      </c>
      <c r="F18" s="8">
        <f t="shared" si="11"/>
        <v>2225.3000000000002</v>
      </c>
      <c r="G18" s="16">
        <f t="shared" si="3"/>
        <v>703.8</v>
      </c>
      <c r="H18" s="8">
        <f t="shared" si="4"/>
        <v>168</v>
      </c>
      <c r="I18" s="3">
        <f t="shared" si="5"/>
        <v>2480</v>
      </c>
      <c r="J18" s="18">
        <f t="shared" si="6"/>
        <v>3666.6875</v>
      </c>
      <c r="K18" s="20">
        <f t="shared" si="7"/>
        <v>150</v>
      </c>
      <c r="L18" s="30">
        <v>0</v>
      </c>
      <c r="N18" s="1">
        <v>16</v>
      </c>
      <c r="O18" s="2" t="s">
        <v>17</v>
      </c>
      <c r="P18" s="1">
        <v>0.5</v>
      </c>
      <c r="Q18" s="35">
        <f t="shared" si="8"/>
        <v>7.8354803884819555</v>
      </c>
      <c r="R18" s="35">
        <f t="shared" si="9"/>
        <v>13.652991628466498</v>
      </c>
      <c r="S18" s="35">
        <f t="shared" si="10"/>
        <v>7.7076470169720706</v>
      </c>
      <c r="T18" s="35">
        <f t="shared" si="0"/>
        <v>6.5564942248874845</v>
      </c>
      <c r="U18" s="35">
        <f t="shared" si="0"/>
        <v>5.1239639794032588</v>
      </c>
      <c r="V18" s="35">
        <f t="shared" si="0"/>
        <v>7.8160138391590275</v>
      </c>
      <c r="W18" s="35">
        <f t="shared" si="0"/>
        <v>8.2070439449144388</v>
      </c>
      <c r="X18" s="35">
        <f t="shared" si="0"/>
        <v>5.0106352940962555</v>
      </c>
      <c r="Y18" s="30">
        <v>0</v>
      </c>
    </row>
    <row r="19" spans="1:25" ht="15.75">
      <c r="A19" s="1">
        <v>17</v>
      </c>
      <c r="B19" s="2" t="s">
        <v>18</v>
      </c>
      <c r="C19" s="1">
        <v>0.6</v>
      </c>
      <c r="D19" s="39">
        <f t="shared" si="1"/>
        <v>2382.1</v>
      </c>
      <c r="E19" s="6">
        <f t="shared" si="2"/>
        <v>820000</v>
      </c>
      <c r="F19" s="8">
        <f t="shared" si="11"/>
        <v>2215.3530000000001</v>
      </c>
      <c r="G19" s="16">
        <f t="shared" si="3"/>
        <v>795.6</v>
      </c>
      <c r="H19" s="8">
        <f t="shared" si="4"/>
        <v>159.60000000000002</v>
      </c>
      <c r="I19" s="3">
        <f t="shared" si="5"/>
        <v>2440</v>
      </c>
      <c r="J19" s="18">
        <f t="shared" si="6"/>
        <v>4001.9279999999999</v>
      </c>
      <c r="K19" s="20">
        <f t="shared" si="7"/>
        <v>156.25</v>
      </c>
      <c r="L19" s="30">
        <v>0</v>
      </c>
      <c r="N19" s="1">
        <v>17</v>
      </c>
      <c r="O19" s="2" t="s">
        <v>18</v>
      </c>
      <c r="P19" s="1">
        <v>0.6</v>
      </c>
      <c r="Q19" s="35">
        <f t="shared" si="8"/>
        <v>7.7757377305621729</v>
      </c>
      <c r="R19" s="35">
        <f t="shared" si="9"/>
        <v>13.617059619240436</v>
      </c>
      <c r="S19" s="35">
        <f t="shared" si="10"/>
        <v>7.7031670377273382</v>
      </c>
      <c r="T19" s="35">
        <f t="shared" si="10"/>
        <v>6.6790965469798174</v>
      </c>
      <c r="U19" s="35">
        <f t="shared" si="10"/>
        <v>5.0726706850157086</v>
      </c>
      <c r="V19" s="35">
        <f t="shared" si="10"/>
        <v>7.7997533182872472</v>
      </c>
      <c r="W19" s="35">
        <f t="shared" si="10"/>
        <v>8.2945315239773407</v>
      </c>
      <c r="X19" s="35">
        <f t="shared" ref="X19:X82" si="12">LN(K19)</f>
        <v>5.0514572886165112</v>
      </c>
      <c r="Y19" s="30">
        <v>0</v>
      </c>
    </row>
    <row r="20" spans="1:25" ht="15.75">
      <c r="A20" s="1">
        <v>18</v>
      </c>
      <c r="B20" s="2" t="s">
        <v>19</v>
      </c>
      <c r="C20" s="1">
        <v>1.5</v>
      </c>
      <c r="D20" s="39">
        <f t="shared" si="1"/>
        <v>2618</v>
      </c>
      <c r="E20" s="6">
        <f t="shared" si="2"/>
        <v>850000</v>
      </c>
      <c r="F20" s="8">
        <f t="shared" si="11"/>
        <v>2591.8200000000002</v>
      </c>
      <c r="G20" s="16">
        <f t="shared" si="3"/>
        <v>765</v>
      </c>
      <c r="H20" s="8">
        <f t="shared" si="4"/>
        <v>165.9</v>
      </c>
      <c r="I20" s="3">
        <f t="shared" si="5"/>
        <v>2560</v>
      </c>
      <c r="J20" s="18">
        <f t="shared" si="6"/>
        <v>5105.0999999999995</v>
      </c>
      <c r="K20" s="20">
        <f t="shared" si="7"/>
        <v>150</v>
      </c>
      <c r="L20" s="30">
        <v>0</v>
      </c>
      <c r="N20" s="1">
        <v>18</v>
      </c>
      <c r="O20" s="2" t="s">
        <v>19</v>
      </c>
      <c r="P20" s="1">
        <v>1.5</v>
      </c>
      <c r="Q20" s="35">
        <f t="shared" si="8"/>
        <v>7.8701659464698448</v>
      </c>
      <c r="R20" s="35">
        <f t="shared" si="9"/>
        <v>13.652991628466498</v>
      </c>
      <c r="S20" s="35">
        <f t="shared" si="10"/>
        <v>7.8601156106163437</v>
      </c>
      <c r="T20" s="35">
        <f t="shared" si="10"/>
        <v>6.6398758338265358</v>
      </c>
      <c r="U20" s="35">
        <f t="shared" si="10"/>
        <v>5.1113851971963991</v>
      </c>
      <c r="V20" s="35">
        <f t="shared" si="10"/>
        <v>7.8477625374736082</v>
      </c>
      <c r="W20" s="35">
        <f t="shared" si="10"/>
        <v>8.5379953190454998</v>
      </c>
      <c r="X20" s="35">
        <f t="shared" si="12"/>
        <v>5.0106352940962555</v>
      </c>
      <c r="Y20" s="30">
        <v>0</v>
      </c>
    </row>
    <row r="21" spans="1:25" ht="15.75">
      <c r="A21" s="1">
        <v>19</v>
      </c>
      <c r="B21" s="2" t="s">
        <v>20</v>
      </c>
      <c r="C21" s="1">
        <v>1</v>
      </c>
      <c r="D21" s="39">
        <f t="shared" si="1"/>
        <v>2324.6999999999998</v>
      </c>
      <c r="E21" s="6">
        <f t="shared" si="2"/>
        <v>810000</v>
      </c>
      <c r="F21" s="8">
        <f t="shared" si="11"/>
        <v>2557.17</v>
      </c>
      <c r="G21" s="16">
        <f t="shared" si="3"/>
        <v>693.6</v>
      </c>
      <c r="H21" s="8">
        <f t="shared" si="4"/>
        <v>178.5</v>
      </c>
      <c r="I21" s="3">
        <f t="shared" si="5"/>
        <v>2600</v>
      </c>
      <c r="J21" s="18">
        <f t="shared" si="6"/>
        <v>3184.8389999999999</v>
      </c>
      <c r="K21" s="20">
        <f t="shared" si="7"/>
        <v>225</v>
      </c>
      <c r="L21" s="30">
        <v>0</v>
      </c>
      <c r="N21" s="1">
        <v>19</v>
      </c>
      <c r="O21" s="2" t="s">
        <v>20</v>
      </c>
      <c r="P21" s="1">
        <v>1</v>
      </c>
      <c r="Q21" s="35">
        <f t="shared" si="8"/>
        <v>7.7513462774380137</v>
      </c>
      <c r="R21" s="35">
        <f t="shared" si="9"/>
        <v>13.604789526648622</v>
      </c>
      <c r="S21" s="35">
        <f t="shared" si="10"/>
        <v>7.8466564572423394</v>
      </c>
      <c r="T21" s="35">
        <f t="shared" si="10"/>
        <v>6.5418954254663317</v>
      </c>
      <c r="U21" s="35">
        <f t="shared" si="10"/>
        <v>5.1845886012196933</v>
      </c>
      <c r="V21" s="35">
        <f t="shared" si="10"/>
        <v>7.8632667240095735</v>
      </c>
      <c r="W21" s="35">
        <f t="shared" si="10"/>
        <v>8.0661570172780479</v>
      </c>
      <c r="X21" s="35">
        <f t="shared" si="12"/>
        <v>5.4161004022044201</v>
      </c>
      <c r="Y21" s="30">
        <v>0</v>
      </c>
    </row>
    <row r="22" spans="1:25" ht="15.75">
      <c r="A22" s="1">
        <v>20</v>
      </c>
      <c r="B22" s="2" t="s">
        <v>21</v>
      </c>
      <c r="C22" s="1">
        <v>1.5</v>
      </c>
      <c r="D22" s="39">
        <f t="shared" si="1"/>
        <v>2588.6</v>
      </c>
      <c r="E22" s="6">
        <f t="shared" si="2"/>
        <v>860000</v>
      </c>
      <c r="F22" s="8">
        <f t="shared" si="11"/>
        <v>3882.9</v>
      </c>
      <c r="G22" s="16">
        <f t="shared" si="3"/>
        <v>510</v>
      </c>
      <c r="H22" s="8">
        <f t="shared" si="4"/>
        <v>142.80000000000001</v>
      </c>
      <c r="I22" s="3">
        <f t="shared" si="5"/>
        <v>2720.0000000000005</v>
      </c>
      <c r="J22" s="18">
        <f t="shared" si="6"/>
        <v>3106.3199999999997</v>
      </c>
      <c r="K22" s="20">
        <f t="shared" si="7"/>
        <v>150</v>
      </c>
      <c r="L22" s="30">
        <v>0</v>
      </c>
      <c r="N22" s="1">
        <v>20</v>
      </c>
      <c r="O22" s="2" t="s">
        <v>21</v>
      </c>
      <c r="P22" s="1">
        <v>1.5</v>
      </c>
      <c r="Q22" s="35">
        <f t="shared" si="8"/>
        <v>7.8588724680083377</v>
      </c>
      <c r="R22" s="35">
        <f t="shared" si="9"/>
        <v>13.664687668229691</v>
      </c>
      <c r="S22" s="35">
        <f t="shared" si="10"/>
        <v>8.2643375761165014</v>
      </c>
      <c r="T22" s="35">
        <f t="shared" si="10"/>
        <v>6.2344107257183712</v>
      </c>
      <c r="U22" s="35">
        <f t="shared" si="10"/>
        <v>4.9614450499054845</v>
      </c>
      <c r="V22" s="35">
        <f t="shared" si="10"/>
        <v>7.9083871592900428</v>
      </c>
      <c r="W22" s="35">
        <f t="shared" si="10"/>
        <v>8.0411940248022926</v>
      </c>
      <c r="X22" s="35">
        <f t="shared" si="12"/>
        <v>5.0106352940962555</v>
      </c>
      <c r="Y22" s="30">
        <v>0</v>
      </c>
    </row>
    <row r="23" spans="1:25" ht="15.75">
      <c r="A23" s="1">
        <v>21</v>
      </c>
      <c r="B23" s="2" t="s">
        <v>22</v>
      </c>
      <c r="C23" s="1">
        <v>1.2</v>
      </c>
      <c r="D23" s="39">
        <f t="shared" si="1"/>
        <v>2588.25</v>
      </c>
      <c r="E23" s="6">
        <f t="shared" si="2"/>
        <v>850000</v>
      </c>
      <c r="F23" s="8">
        <f t="shared" si="11"/>
        <v>3131.7825000000003</v>
      </c>
      <c r="G23" s="16">
        <f t="shared" si="3"/>
        <v>673.2</v>
      </c>
      <c r="H23" s="8">
        <f t="shared" si="4"/>
        <v>144.9</v>
      </c>
      <c r="I23" s="3">
        <f t="shared" si="5"/>
        <v>2279.9999999999995</v>
      </c>
      <c r="J23" s="18">
        <f t="shared" si="6"/>
        <v>3830.61</v>
      </c>
      <c r="K23" s="20">
        <f t="shared" si="7"/>
        <v>93.75</v>
      </c>
      <c r="L23" s="30">
        <v>0</v>
      </c>
      <c r="N23" s="1">
        <v>21</v>
      </c>
      <c r="O23" s="2" t="s">
        <v>22</v>
      </c>
      <c r="P23" s="1">
        <v>1.2</v>
      </c>
      <c r="Q23" s="35">
        <f t="shared" si="8"/>
        <v>7.8587372506462225</v>
      </c>
      <c r="R23" s="35">
        <f t="shared" si="9"/>
        <v>13.652991628466498</v>
      </c>
      <c r="S23" s="35">
        <f t="shared" si="10"/>
        <v>8.049357610254873</v>
      </c>
      <c r="T23" s="35">
        <f t="shared" si="10"/>
        <v>6.5120424623166508</v>
      </c>
      <c r="U23" s="35">
        <f t="shared" si="10"/>
        <v>4.9760438493266363</v>
      </c>
      <c r="V23" s="35">
        <f t="shared" si="10"/>
        <v>7.7319307219484861</v>
      </c>
      <c r="W23" s="35">
        <f t="shared" si="10"/>
        <v>8.2507793384222463</v>
      </c>
      <c r="X23" s="35">
        <f t="shared" si="12"/>
        <v>4.5406316648505198</v>
      </c>
      <c r="Y23" s="30">
        <v>0</v>
      </c>
    </row>
    <row r="24" spans="1:25" ht="15.75">
      <c r="A24" s="1">
        <v>22</v>
      </c>
      <c r="B24" s="2" t="s">
        <v>23</v>
      </c>
      <c r="C24" s="1">
        <v>0.6</v>
      </c>
      <c r="D24" s="39">
        <f t="shared" si="1"/>
        <v>13403.880000000001</v>
      </c>
      <c r="E24" s="6">
        <f t="shared" si="2"/>
        <v>840000</v>
      </c>
      <c r="F24" s="8">
        <f t="shared" si="11"/>
        <v>17156.966400000001</v>
      </c>
      <c r="G24" s="16">
        <f t="shared" si="3"/>
        <v>866.99999999999989</v>
      </c>
      <c r="H24" s="8">
        <f t="shared" si="4"/>
        <v>189.00000000000003</v>
      </c>
      <c r="I24" s="3">
        <f t="shared" si="5"/>
        <v>3200</v>
      </c>
      <c r="J24" s="18">
        <f t="shared" si="6"/>
        <v>9382.7160000000003</v>
      </c>
      <c r="K24" s="20">
        <f t="shared" si="7"/>
        <v>625</v>
      </c>
      <c r="L24" s="30">
        <v>0</v>
      </c>
      <c r="N24" s="1">
        <v>22</v>
      </c>
      <c r="O24" s="2" t="s">
        <v>23</v>
      </c>
      <c r="P24" s="1">
        <v>0.6</v>
      </c>
      <c r="Q24" s="35">
        <f t="shared" si="8"/>
        <v>9.5032994962656492</v>
      </c>
      <c r="R24" s="35">
        <f t="shared" si="9"/>
        <v>13.641157170819497</v>
      </c>
      <c r="S24" s="35">
        <f t="shared" si="10"/>
        <v>9.7501595741971752</v>
      </c>
      <c r="T24" s="35">
        <f t="shared" si="10"/>
        <v>6.7650389767805414</v>
      </c>
      <c r="U24" s="35">
        <f t="shared" si="10"/>
        <v>5.2417470150596426</v>
      </c>
      <c r="V24" s="35">
        <f t="shared" si="10"/>
        <v>8.0709060887878188</v>
      </c>
      <c r="W24" s="35">
        <f t="shared" si="10"/>
        <v>9.1466245523269176</v>
      </c>
      <c r="X24" s="35">
        <f t="shared" si="12"/>
        <v>6.4377516497364011</v>
      </c>
      <c r="Y24" s="30">
        <v>0</v>
      </c>
    </row>
    <row r="25" spans="1:25" ht="15.75">
      <c r="A25" s="1">
        <v>23</v>
      </c>
      <c r="B25" s="2" t="s">
        <v>24</v>
      </c>
      <c r="C25" s="1">
        <v>1</v>
      </c>
      <c r="D25" s="39">
        <f t="shared" si="1"/>
        <v>14061.86</v>
      </c>
      <c r="E25" s="6">
        <f t="shared" si="2"/>
        <v>860000</v>
      </c>
      <c r="F25" s="8">
        <f t="shared" si="11"/>
        <v>17999.180800000002</v>
      </c>
      <c r="G25" s="16">
        <f t="shared" si="3"/>
        <v>846.59999999999991</v>
      </c>
      <c r="H25" s="8">
        <f t="shared" si="4"/>
        <v>180.6</v>
      </c>
      <c r="I25" s="3">
        <f t="shared" si="5"/>
        <v>3360</v>
      </c>
      <c r="J25" s="18">
        <f t="shared" si="6"/>
        <v>9983.9205999999995</v>
      </c>
      <c r="K25" s="20">
        <f t="shared" si="7"/>
        <v>506.25</v>
      </c>
      <c r="L25" s="30">
        <v>0</v>
      </c>
      <c r="N25" s="1">
        <v>23</v>
      </c>
      <c r="O25" s="2" t="s">
        <v>24</v>
      </c>
      <c r="P25" s="1">
        <v>1</v>
      </c>
      <c r="Q25" s="35">
        <f t="shared" si="8"/>
        <v>9.5512214468000032</v>
      </c>
      <c r="R25" s="35">
        <f t="shared" si="9"/>
        <v>13.664687668229691</v>
      </c>
      <c r="S25" s="35">
        <f t="shared" si="10"/>
        <v>9.7980815247315292</v>
      </c>
      <c r="T25" s="35">
        <f t="shared" si="10"/>
        <v>6.741228328086823</v>
      </c>
      <c r="U25" s="35">
        <f t="shared" si="10"/>
        <v>5.1962846409828849</v>
      </c>
      <c r="V25" s="35">
        <f t="shared" si="10"/>
        <v>8.1196962529572492</v>
      </c>
      <c r="W25" s="35">
        <f t="shared" si="10"/>
        <v>9.2087311378532259</v>
      </c>
      <c r="X25" s="35">
        <f t="shared" si="12"/>
        <v>6.2270306184207485</v>
      </c>
      <c r="Y25" s="30">
        <v>0</v>
      </c>
    </row>
    <row r="26" spans="1:25" ht="15.75">
      <c r="A26" s="1">
        <v>24</v>
      </c>
      <c r="B26" s="2" t="s">
        <v>25</v>
      </c>
      <c r="C26" s="1">
        <v>1.2</v>
      </c>
      <c r="D26" s="39">
        <f t="shared" si="1"/>
        <v>14061.86</v>
      </c>
      <c r="E26" s="6">
        <f t="shared" si="2"/>
        <v>830000</v>
      </c>
      <c r="F26" s="8">
        <f t="shared" si="11"/>
        <v>17999.180800000002</v>
      </c>
      <c r="G26" s="16">
        <f t="shared" si="3"/>
        <v>887.4</v>
      </c>
      <c r="H26" s="8">
        <f t="shared" si="4"/>
        <v>174.3</v>
      </c>
      <c r="I26" s="3">
        <f t="shared" si="5"/>
        <v>2800</v>
      </c>
      <c r="J26" s="18">
        <f t="shared" si="6"/>
        <v>8015.2601999999997</v>
      </c>
      <c r="K26" s="20">
        <f t="shared" si="7"/>
        <v>515.625</v>
      </c>
      <c r="L26" s="30">
        <v>0</v>
      </c>
      <c r="N26" s="1">
        <v>24</v>
      </c>
      <c r="O26" s="2" t="s">
        <v>25</v>
      </c>
      <c r="P26" s="1">
        <v>1.2</v>
      </c>
      <c r="Q26" s="35">
        <f t="shared" si="8"/>
        <v>9.5512214468000032</v>
      </c>
      <c r="R26" s="35">
        <f t="shared" si="9"/>
        <v>13.62918097977278</v>
      </c>
      <c r="S26" s="35">
        <f t="shared" si="10"/>
        <v>9.7980815247315292</v>
      </c>
      <c r="T26" s="35">
        <f t="shared" si="10"/>
        <v>6.7882958389448094</v>
      </c>
      <c r="U26" s="35">
        <f t="shared" si="10"/>
        <v>5.1607779525259749</v>
      </c>
      <c r="V26" s="35">
        <f t="shared" si="10"/>
        <v>7.9373746961632952</v>
      </c>
      <c r="W26" s="35">
        <f t="shared" si="10"/>
        <v>8.9891025286464608</v>
      </c>
      <c r="X26" s="35">
        <f t="shared" si="12"/>
        <v>6.2453797570889451</v>
      </c>
      <c r="Y26" s="30">
        <v>0</v>
      </c>
    </row>
    <row r="27" spans="1:25" ht="15.75">
      <c r="A27" s="1">
        <v>25</v>
      </c>
      <c r="B27" s="2" t="s">
        <v>26</v>
      </c>
      <c r="C27" s="1">
        <v>0.75</v>
      </c>
      <c r="D27" s="39">
        <f t="shared" si="1"/>
        <v>13238.4</v>
      </c>
      <c r="E27" s="6">
        <f t="shared" si="2"/>
        <v>840000</v>
      </c>
      <c r="F27" s="8">
        <f t="shared" si="11"/>
        <v>18004.223999999998</v>
      </c>
      <c r="G27" s="16">
        <f t="shared" si="3"/>
        <v>816</v>
      </c>
      <c r="H27" s="8">
        <f t="shared" si="4"/>
        <v>161.70000000000002</v>
      </c>
      <c r="I27" s="3">
        <f t="shared" si="5"/>
        <v>3200</v>
      </c>
      <c r="J27" s="18">
        <f t="shared" si="6"/>
        <v>7281.12</v>
      </c>
      <c r="K27" s="20">
        <f t="shared" si="7"/>
        <v>500</v>
      </c>
      <c r="L27" s="30">
        <v>0</v>
      </c>
      <c r="N27" s="1">
        <v>25</v>
      </c>
      <c r="O27" s="2" t="s">
        <v>26</v>
      </c>
      <c r="P27" s="1">
        <v>0.75</v>
      </c>
      <c r="Q27" s="35">
        <f t="shared" si="8"/>
        <v>9.4908769762670921</v>
      </c>
      <c r="R27" s="35">
        <f t="shared" si="9"/>
        <v>13.641157170819497</v>
      </c>
      <c r="S27" s="35">
        <f t="shared" si="10"/>
        <v>9.7983616760150536</v>
      </c>
      <c r="T27" s="35">
        <f t="shared" si="10"/>
        <v>6.7044143549641069</v>
      </c>
      <c r="U27" s="35">
        <f t="shared" si="10"/>
        <v>5.0857427665830617</v>
      </c>
      <c r="V27" s="35">
        <f t="shared" si="10"/>
        <v>8.0709060887878188</v>
      </c>
      <c r="W27" s="35">
        <f t="shared" si="10"/>
        <v>8.8930399755114724</v>
      </c>
      <c r="X27" s="35">
        <f t="shared" si="12"/>
        <v>6.2146080984221914</v>
      </c>
      <c r="Y27" s="30">
        <v>0</v>
      </c>
    </row>
    <row r="28" spans="1:25" ht="15.75">
      <c r="A28" s="1">
        <v>26</v>
      </c>
      <c r="B28" s="2" t="s">
        <v>27</v>
      </c>
      <c r="C28" s="1">
        <v>0.9</v>
      </c>
      <c r="D28" s="39">
        <f t="shared" si="1"/>
        <v>13730.9</v>
      </c>
      <c r="E28" s="6">
        <f t="shared" si="2"/>
        <v>850000</v>
      </c>
      <c r="F28" s="8">
        <f t="shared" si="11"/>
        <v>18674.024000000001</v>
      </c>
      <c r="G28" s="16">
        <f t="shared" si="3"/>
        <v>816.00000000000011</v>
      </c>
      <c r="H28" s="8">
        <f t="shared" si="4"/>
        <v>146.99999999999997</v>
      </c>
      <c r="I28" s="3">
        <f t="shared" si="5"/>
        <v>3400</v>
      </c>
      <c r="J28" s="18">
        <f t="shared" si="6"/>
        <v>7414.6860000000006</v>
      </c>
      <c r="K28" s="20">
        <f t="shared" si="7"/>
        <v>625</v>
      </c>
      <c r="L28" s="30">
        <v>0</v>
      </c>
      <c r="N28" s="1">
        <v>26</v>
      </c>
      <c r="O28" s="2" t="s">
        <v>27</v>
      </c>
      <c r="P28" s="1">
        <v>0.9</v>
      </c>
      <c r="Q28" s="35">
        <f t="shared" si="8"/>
        <v>9.5274040465044667</v>
      </c>
      <c r="R28" s="35">
        <f t="shared" si="9"/>
        <v>13.652991628466498</v>
      </c>
      <c r="S28" s="35">
        <f t="shared" si="10"/>
        <v>9.8348887462524281</v>
      </c>
      <c r="T28" s="35">
        <f t="shared" si="10"/>
        <v>6.7044143549641069</v>
      </c>
      <c r="U28" s="35">
        <f t="shared" si="10"/>
        <v>4.990432586778736</v>
      </c>
      <c r="V28" s="35">
        <f t="shared" si="10"/>
        <v>8.1315307106042525</v>
      </c>
      <c r="W28" s="35">
        <f t="shared" si="10"/>
        <v>8.9112179070806494</v>
      </c>
      <c r="X28" s="35">
        <f t="shared" si="12"/>
        <v>6.4377516497364011</v>
      </c>
      <c r="Y28" s="30">
        <v>0</v>
      </c>
    </row>
    <row r="29" spans="1:25" ht="15.75">
      <c r="A29" s="1">
        <v>27</v>
      </c>
      <c r="B29" s="2" t="s">
        <v>28</v>
      </c>
      <c r="C29" s="7">
        <v>5</v>
      </c>
      <c r="D29" s="39">
        <f t="shared" si="1"/>
        <v>2554.1999999999998</v>
      </c>
      <c r="E29" s="6">
        <f t="shared" si="2"/>
        <v>900000</v>
      </c>
      <c r="F29" s="8">
        <f t="shared" si="11"/>
        <v>4086.7200000000003</v>
      </c>
      <c r="G29" s="16">
        <f t="shared" si="3"/>
        <v>612</v>
      </c>
      <c r="H29" s="8">
        <f t="shared" si="4"/>
        <v>147</v>
      </c>
      <c r="I29" s="3">
        <f t="shared" si="5"/>
        <v>2800</v>
      </c>
      <c r="J29" s="18">
        <f t="shared" si="6"/>
        <v>3780.2159999999994</v>
      </c>
      <c r="K29" s="20">
        <f t="shared" si="7"/>
        <v>146.25</v>
      </c>
      <c r="L29" s="30">
        <v>0</v>
      </c>
      <c r="N29" s="1">
        <v>27</v>
      </c>
      <c r="O29" s="2" t="s">
        <v>28</v>
      </c>
      <c r="P29" s="7">
        <v>5</v>
      </c>
      <c r="Q29" s="35">
        <f t="shared" si="8"/>
        <v>7.8454943420621612</v>
      </c>
      <c r="R29" s="35">
        <f t="shared" si="9"/>
        <v>13.710150042306449</v>
      </c>
      <c r="S29" s="35">
        <f t="shared" si="10"/>
        <v>8.3154979713078969</v>
      </c>
      <c r="T29" s="35">
        <f t="shared" si="10"/>
        <v>6.4167322825123261</v>
      </c>
      <c r="U29" s="35">
        <f t="shared" si="10"/>
        <v>4.990432586778736</v>
      </c>
      <c r="V29" s="35">
        <f t="shared" si="10"/>
        <v>7.9373746961632952</v>
      </c>
      <c r="W29" s="35">
        <f t="shared" si="10"/>
        <v>8.237536429838185</v>
      </c>
      <c r="X29" s="35">
        <f t="shared" si="12"/>
        <v>4.985317486111966</v>
      </c>
      <c r="Y29" s="30">
        <v>0</v>
      </c>
    </row>
    <row r="30" spans="1:25" ht="15.75">
      <c r="A30" s="1">
        <v>28</v>
      </c>
      <c r="B30" s="2" t="s">
        <v>29</v>
      </c>
      <c r="C30" s="7">
        <v>2.5</v>
      </c>
      <c r="D30" s="39">
        <f t="shared" si="1"/>
        <v>2573.12</v>
      </c>
      <c r="E30" s="6">
        <f t="shared" si="2"/>
        <v>880000</v>
      </c>
      <c r="F30" s="8">
        <f t="shared" si="11"/>
        <v>3447.9808000000003</v>
      </c>
      <c r="G30" s="16">
        <f t="shared" si="3"/>
        <v>693.60000000000014</v>
      </c>
      <c r="H30" s="8">
        <f t="shared" si="4"/>
        <v>168</v>
      </c>
      <c r="I30" s="3">
        <f t="shared" si="5"/>
        <v>2759.9999999999995</v>
      </c>
      <c r="J30" s="18">
        <f t="shared" si="6"/>
        <v>4116.9920000000002</v>
      </c>
      <c r="K30" s="20">
        <f t="shared" si="7"/>
        <v>90</v>
      </c>
      <c r="L30" s="30">
        <v>0</v>
      </c>
      <c r="N30" s="1">
        <v>28</v>
      </c>
      <c r="O30" s="2" t="s">
        <v>29</v>
      </c>
      <c r="P30" s="7">
        <v>2.5</v>
      </c>
      <c r="Q30" s="35">
        <f t="shared" si="8"/>
        <v>7.852874449359784</v>
      </c>
      <c r="R30" s="35">
        <f t="shared" si="9"/>
        <v>13.687677186454389</v>
      </c>
      <c r="S30" s="35">
        <f t="shared" si="10"/>
        <v>8.1455440633226051</v>
      </c>
      <c r="T30" s="35">
        <f t="shared" si="10"/>
        <v>6.5418954254663326</v>
      </c>
      <c r="U30" s="35">
        <f t="shared" si="10"/>
        <v>5.1239639794032588</v>
      </c>
      <c r="V30" s="35">
        <f t="shared" si="10"/>
        <v>7.9229859587111955</v>
      </c>
      <c r="W30" s="35">
        <f t="shared" si="10"/>
        <v>8.3228780786055196</v>
      </c>
      <c r="X30" s="35">
        <f t="shared" si="12"/>
        <v>4.499809670330265</v>
      </c>
      <c r="Y30" s="30">
        <v>0</v>
      </c>
    </row>
    <row r="31" spans="1:25" ht="15.75">
      <c r="A31" s="1">
        <v>29</v>
      </c>
      <c r="B31" s="2" t="s">
        <v>30</v>
      </c>
      <c r="C31" s="7">
        <v>1</v>
      </c>
      <c r="D31" s="39">
        <f t="shared" si="1"/>
        <v>2476.8000000000002</v>
      </c>
      <c r="E31" s="6">
        <f t="shared" si="2"/>
        <v>900000</v>
      </c>
      <c r="F31" s="8">
        <f t="shared" si="11"/>
        <v>3839.0400000000004</v>
      </c>
      <c r="G31" s="16">
        <f t="shared" si="3"/>
        <v>510</v>
      </c>
      <c r="H31" s="8">
        <f t="shared" si="4"/>
        <v>126</v>
      </c>
      <c r="I31" s="3">
        <f t="shared" si="5"/>
        <v>2000</v>
      </c>
      <c r="J31" s="18">
        <f t="shared" si="6"/>
        <v>3715.2000000000003</v>
      </c>
      <c r="K31" s="20">
        <f t="shared" si="7"/>
        <v>75</v>
      </c>
      <c r="L31" s="30">
        <v>0</v>
      </c>
      <c r="N31" s="1">
        <v>29</v>
      </c>
      <c r="O31" s="2" t="s">
        <v>30</v>
      </c>
      <c r="P31" s="7">
        <v>1</v>
      </c>
      <c r="Q31" s="35">
        <f t="shared" si="8"/>
        <v>7.8147226833954084</v>
      </c>
      <c r="R31" s="35">
        <f t="shared" si="9"/>
        <v>13.710150042306449</v>
      </c>
      <c r="S31" s="35">
        <f t="shared" si="10"/>
        <v>8.2529776143265625</v>
      </c>
      <c r="T31" s="35">
        <f t="shared" si="10"/>
        <v>6.2344107257183712</v>
      </c>
      <c r="U31" s="35">
        <f t="shared" si="10"/>
        <v>4.836281906951478</v>
      </c>
      <c r="V31" s="35">
        <f t="shared" si="10"/>
        <v>7.6009024595420822</v>
      </c>
      <c r="W31" s="35">
        <f t="shared" si="10"/>
        <v>8.220187791503573</v>
      </c>
      <c r="X31" s="35">
        <f t="shared" si="12"/>
        <v>4.3174881135363101</v>
      </c>
      <c r="Y31" s="30">
        <v>0</v>
      </c>
    </row>
    <row r="32" spans="1:25" ht="15.75">
      <c r="A32" s="1">
        <v>30</v>
      </c>
      <c r="B32" s="2" t="s">
        <v>31</v>
      </c>
      <c r="C32" s="7">
        <v>2</v>
      </c>
      <c r="D32" s="39">
        <f t="shared" si="1"/>
        <v>2375.75</v>
      </c>
      <c r="E32" s="6">
        <f t="shared" si="2"/>
        <v>850000</v>
      </c>
      <c r="F32" s="8">
        <f t="shared" si="11"/>
        <v>3801.2000000000003</v>
      </c>
      <c r="G32" s="16">
        <f t="shared" si="3"/>
        <v>561</v>
      </c>
      <c r="H32" s="8">
        <f t="shared" si="4"/>
        <v>147</v>
      </c>
      <c r="I32" s="3">
        <f t="shared" si="5"/>
        <v>2200</v>
      </c>
      <c r="J32" s="18">
        <f t="shared" si="6"/>
        <v>4632.7124999999996</v>
      </c>
      <c r="K32" s="20">
        <f t="shared" si="7"/>
        <v>56.25</v>
      </c>
      <c r="L32" s="30">
        <v>0</v>
      </c>
      <c r="N32" s="1">
        <v>30</v>
      </c>
      <c r="O32" s="2" t="s">
        <v>31</v>
      </c>
      <c r="P32" s="7">
        <v>2</v>
      </c>
      <c r="Q32" s="35">
        <f t="shared" si="8"/>
        <v>7.7730684560914245</v>
      </c>
      <c r="R32" s="35">
        <f t="shared" si="9"/>
        <v>13.652991628466498</v>
      </c>
      <c r="S32" s="35">
        <f t="shared" si="10"/>
        <v>8.2430720853371611</v>
      </c>
      <c r="T32" s="35">
        <f t="shared" si="10"/>
        <v>6.329720905522696</v>
      </c>
      <c r="U32" s="35">
        <f t="shared" si="10"/>
        <v>4.990432586778736</v>
      </c>
      <c r="V32" s="35">
        <f t="shared" si="10"/>
        <v>7.696212639346407</v>
      </c>
      <c r="W32" s="35">
        <f t="shared" si="10"/>
        <v>8.4408978286670795</v>
      </c>
      <c r="X32" s="35">
        <f t="shared" si="12"/>
        <v>4.0298060410845293</v>
      </c>
      <c r="Y32" s="30">
        <v>0</v>
      </c>
    </row>
    <row r="33" spans="1:25" ht="15.75">
      <c r="A33" s="1">
        <v>31</v>
      </c>
      <c r="B33" s="2" t="s">
        <v>32</v>
      </c>
      <c r="C33" s="7">
        <v>1.5</v>
      </c>
      <c r="D33" s="39">
        <f t="shared" si="1"/>
        <v>2670.2999999999997</v>
      </c>
      <c r="E33" s="6">
        <f t="shared" si="2"/>
        <v>900000</v>
      </c>
      <c r="F33" s="8">
        <f t="shared" si="11"/>
        <v>3952.0439999999994</v>
      </c>
      <c r="G33" s="16">
        <f t="shared" si="3"/>
        <v>663</v>
      </c>
      <c r="H33" s="8">
        <f t="shared" si="4"/>
        <v>168</v>
      </c>
      <c r="I33" s="3">
        <f t="shared" si="5"/>
        <v>2319.9999999999995</v>
      </c>
      <c r="J33" s="18">
        <f t="shared" si="6"/>
        <v>4886.6489999999994</v>
      </c>
      <c r="K33" s="20">
        <f t="shared" si="7"/>
        <v>112.5</v>
      </c>
      <c r="L33" s="30">
        <v>0</v>
      </c>
      <c r="N33" s="1">
        <v>31</v>
      </c>
      <c r="O33" s="2" t="s">
        <v>32</v>
      </c>
      <c r="P33" s="7">
        <v>1.5</v>
      </c>
      <c r="Q33" s="35">
        <f t="shared" si="8"/>
        <v>7.8899461046329957</v>
      </c>
      <c r="R33" s="35">
        <f t="shared" si="9"/>
        <v>13.710150042306449</v>
      </c>
      <c r="S33" s="35">
        <f t="shared" si="10"/>
        <v>8.2819881924090186</v>
      </c>
      <c r="T33" s="35">
        <f t="shared" si="10"/>
        <v>6.4967749901858625</v>
      </c>
      <c r="U33" s="35">
        <f t="shared" si="10"/>
        <v>5.1239639794032588</v>
      </c>
      <c r="V33" s="35">
        <f t="shared" si="10"/>
        <v>7.7493224646603558</v>
      </c>
      <c r="W33" s="35">
        <f t="shared" si="10"/>
        <v>8.4942620714863253</v>
      </c>
      <c r="X33" s="35">
        <f t="shared" si="12"/>
        <v>4.7229532216444747</v>
      </c>
      <c r="Y33" s="30">
        <v>0</v>
      </c>
    </row>
    <row r="34" spans="1:25" ht="15.75">
      <c r="A34" s="1">
        <v>32</v>
      </c>
      <c r="B34" s="2" t="s">
        <v>33</v>
      </c>
      <c r="C34" s="7">
        <v>3</v>
      </c>
      <c r="D34" s="39">
        <f t="shared" si="1"/>
        <v>3251.25</v>
      </c>
      <c r="E34" s="6">
        <f t="shared" si="2"/>
        <v>850000</v>
      </c>
      <c r="F34" s="8">
        <f t="shared" si="11"/>
        <v>2535.9749999999999</v>
      </c>
      <c r="G34" s="16">
        <f t="shared" si="3"/>
        <v>765</v>
      </c>
      <c r="H34" s="8">
        <f t="shared" si="4"/>
        <v>157.5</v>
      </c>
      <c r="I34" s="3">
        <f t="shared" si="5"/>
        <v>2800</v>
      </c>
      <c r="J34" s="18">
        <f t="shared" si="6"/>
        <v>6014.8125</v>
      </c>
      <c r="K34" s="20">
        <f t="shared" si="7"/>
        <v>200</v>
      </c>
      <c r="L34" s="30">
        <v>0</v>
      </c>
      <c r="N34" s="1">
        <v>32</v>
      </c>
      <c r="O34" s="2" t="s">
        <v>33</v>
      </c>
      <c r="P34" s="7">
        <v>3</v>
      </c>
      <c r="Q34" s="35">
        <f t="shared" si="8"/>
        <v>8.0867948167628612</v>
      </c>
      <c r="R34" s="35">
        <f t="shared" si="9"/>
        <v>13.652991628466498</v>
      </c>
      <c r="S34" s="35">
        <f t="shared" si="10"/>
        <v>7.8383334574643619</v>
      </c>
      <c r="T34" s="35">
        <f t="shared" si="10"/>
        <v>6.6398758338265358</v>
      </c>
      <c r="U34" s="35">
        <f t="shared" si="10"/>
        <v>5.0594254582656877</v>
      </c>
      <c r="V34" s="35">
        <f t="shared" si="10"/>
        <v>7.9373746961632952</v>
      </c>
      <c r="W34" s="35">
        <f t="shared" si="10"/>
        <v>8.7019804558530947</v>
      </c>
      <c r="X34" s="35">
        <f t="shared" si="12"/>
        <v>5.2983173665480363</v>
      </c>
      <c r="Y34" s="30">
        <v>0</v>
      </c>
    </row>
    <row r="35" spans="1:25" ht="15.75">
      <c r="A35" s="1">
        <v>33</v>
      </c>
      <c r="B35" s="2" t="s">
        <v>34</v>
      </c>
      <c r="C35" s="7">
        <v>1</v>
      </c>
      <c r="D35" s="39">
        <f t="shared" si="1"/>
        <v>2799.9</v>
      </c>
      <c r="E35" s="6">
        <f t="shared" si="2"/>
        <v>900000</v>
      </c>
      <c r="F35" s="8">
        <f t="shared" si="11"/>
        <v>2183.922</v>
      </c>
      <c r="G35" s="16">
        <f t="shared" si="3"/>
        <v>714</v>
      </c>
      <c r="H35" s="8">
        <f t="shared" si="4"/>
        <v>161.70000000000002</v>
      </c>
      <c r="I35" s="3">
        <f t="shared" si="5"/>
        <v>2720</v>
      </c>
      <c r="J35" s="18">
        <f t="shared" si="6"/>
        <v>4507.8390000000009</v>
      </c>
      <c r="K35" s="20">
        <f t="shared" si="7"/>
        <v>112.5</v>
      </c>
      <c r="L35" s="30">
        <v>0</v>
      </c>
      <c r="N35" s="1">
        <v>33</v>
      </c>
      <c r="O35" s="2" t="s">
        <v>34</v>
      </c>
      <c r="P35" s="7">
        <v>1</v>
      </c>
      <c r="Q35" s="35">
        <f t="shared" si="8"/>
        <v>7.9373389812398107</v>
      </c>
      <c r="R35" s="35">
        <f t="shared" si="9"/>
        <v>13.710150042306449</v>
      </c>
      <c r="S35" s="35">
        <f t="shared" si="10"/>
        <v>7.6888776219413115</v>
      </c>
      <c r="T35" s="35">
        <f t="shared" si="10"/>
        <v>6.5708829623395841</v>
      </c>
      <c r="U35" s="35">
        <f t="shared" si="10"/>
        <v>5.0857427665830617</v>
      </c>
      <c r="V35" s="35">
        <f t="shared" si="10"/>
        <v>7.9083871592900428</v>
      </c>
      <c r="W35" s="35">
        <f t="shared" si="10"/>
        <v>8.413573160236183</v>
      </c>
      <c r="X35" s="35">
        <f t="shared" si="12"/>
        <v>4.7229532216444747</v>
      </c>
      <c r="Y35" s="30">
        <v>0</v>
      </c>
    </row>
    <row r="36" spans="1:25" ht="15.75">
      <c r="A36" s="1">
        <v>34</v>
      </c>
      <c r="B36" s="2" t="s">
        <v>35</v>
      </c>
      <c r="C36" s="7">
        <v>4</v>
      </c>
      <c r="D36" s="39">
        <f t="shared" si="1"/>
        <v>3149.25</v>
      </c>
      <c r="E36" s="6">
        <f t="shared" si="2"/>
        <v>950000</v>
      </c>
      <c r="F36" s="8">
        <f t="shared" si="11"/>
        <v>2550.8925000000004</v>
      </c>
      <c r="G36" s="16">
        <f t="shared" si="3"/>
        <v>714</v>
      </c>
      <c r="H36" s="8">
        <f t="shared" si="4"/>
        <v>138.6</v>
      </c>
      <c r="I36" s="3">
        <f t="shared" si="5"/>
        <v>2040</v>
      </c>
      <c r="J36" s="18">
        <f t="shared" si="6"/>
        <v>3873.5774999999999</v>
      </c>
      <c r="K36" s="20">
        <f t="shared" si="7"/>
        <v>140.625</v>
      </c>
      <c r="L36" s="30">
        <v>0</v>
      </c>
      <c r="N36" s="1">
        <v>34</v>
      </c>
      <c r="O36" s="2" t="s">
        <v>35</v>
      </c>
      <c r="P36" s="7">
        <v>4</v>
      </c>
      <c r="Q36" s="35">
        <f t="shared" si="8"/>
        <v>8.0549196082324119</v>
      </c>
      <c r="R36" s="35">
        <f t="shared" si="9"/>
        <v>13.764217263576723</v>
      </c>
      <c r="S36" s="35">
        <f t="shared" si="10"/>
        <v>7.8441985769167601</v>
      </c>
      <c r="T36" s="35">
        <f t="shared" si="10"/>
        <v>6.5708829623395841</v>
      </c>
      <c r="U36" s="35">
        <f t="shared" si="10"/>
        <v>4.9315920867558027</v>
      </c>
      <c r="V36" s="35">
        <f t="shared" si="10"/>
        <v>7.620705086838262</v>
      </c>
      <c r="W36" s="35">
        <f t="shared" si="10"/>
        <v>8.2619337776167381</v>
      </c>
      <c r="X36" s="35">
        <f t="shared" si="12"/>
        <v>4.9460967729586844</v>
      </c>
      <c r="Y36" s="30">
        <v>0</v>
      </c>
    </row>
    <row r="37" spans="1:25" ht="15.75">
      <c r="A37" s="1">
        <v>35</v>
      </c>
      <c r="B37" s="2" t="s">
        <v>36</v>
      </c>
      <c r="C37" s="7">
        <v>1.5</v>
      </c>
      <c r="D37" s="39">
        <f t="shared" si="1"/>
        <v>2558.1599999999994</v>
      </c>
      <c r="E37" s="6">
        <f t="shared" si="2"/>
        <v>880000</v>
      </c>
      <c r="F37" s="8">
        <f t="shared" si="11"/>
        <v>2072.1095999999993</v>
      </c>
      <c r="G37" s="16">
        <f t="shared" si="3"/>
        <v>693.6</v>
      </c>
      <c r="H37" s="8">
        <f t="shared" si="4"/>
        <v>130.20000000000002</v>
      </c>
      <c r="I37" s="3">
        <f t="shared" si="5"/>
        <v>2080</v>
      </c>
      <c r="J37" s="18">
        <f t="shared" si="6"/>
        <v>3811.6583999999989</v>
      </c>
      <c r="K37" s="20">
        <f t="shared" si="7"/>
        <v>100</v>
      </c>
      <c r="L37" s="30">
        <v>0</v>
      </c>
      <c r="N37" s="1">
        <v>35</v>
      </c>
      <c r="O37" s="2" t="s">
        <v>36</v>
      </c>
      <c r="P37" s="7">
        <v>1.5</v>
      </c>
      <c r="Q37" s="35">
        <f t="shared" si="8"/>
        <v>7.8470435290489906</v>
      </c>
      <c r="R37" s="35">
        <f t="shared" si="9"/>
        <v>13.687677186454389</v>
      </c>
      <c r="S37" s="35">
        <f t="shared" si="10"/>
        <v>7.6363224977333379</v>
      </c>
      <c r="T37" s="35">
        <f t="shared" si="10"/>
        <v>6.5418954254663317</v>
      </c>
      <c r="U37" s="35">
        <f t="shared" si="10"/>
        <v>4.8690717297744692</v>
      </c>
      <c r="V37" s="35">
        <f t="shared" si="10"/>
        <v>7.6401231726953638</v>
      </c>
      <c r="W37" s="35">
        <f t="shared" si="10"/>
        <v>8.2458196490063589</v>
      </c>
      <c r="X37" s="35">
        <f t="shared" si="12"/>
        <v>4.6051701859880918</v>
      </c>
      <c r="Y37" s="30">
        <v>0</v>
      </c>
    </row>
    <row r="38" spans="1:25" ht="15.75">
      <c r="A38" s="9">
        <v>1</v>
      </c>
      <c r="B38" s="10" t="s">
        <v>37</v>
      </c>
      <c r="C38" s="9">
        <v>1.25</v>
      </c>
      <c r="D38" s="39">
        <f t="shared" si="1"/>
        <v>6930</v>
      </c>
      <c r="E38" s="6">
        <f t="shared" si="2"/>
        <v>770000</v>
      </c>
      <c r="F38" s="8">
        <f t="shared" si="11"/>
        <v>7623</v>
      </c>
      <c r="G38" s="16">
        <f t="shared" si="3"/>
        <v>693.60000000000014</v>
      </c>
      <c r="H38" s="8">
        <f t="shared" si="4"/>
        <v>178.5</v>
      </c>
      <c r="I38" s="3">
        <f t="shared" si="5"/>
        <v>2080</v>
      </c>
      <c r="J38" s="18">
        <f t="shared" si="6"/>
        <v>4158</v>
      </c>
      <c r="K38" s="20">
        <f t="shared" si="7"/>
        <v>315</v>
      </c>
      <c r="L38" s="31">
        <v>0</v>
      </c>
      <c r="N38" s="9">
        <v>1</v>
      </c>
      <c r="O38" s="10" t="s">
        <v>37</v>
      </c>
      <c r="P38" s="9">
        <v>1.25</v>
      </c>
      <c r="Q38" s="35">
        <f t="shared" si="8"/>
        <v>8.8436150921839491</v>
      </c>
      <c r="R38" s="35">
        <f t="shared" si="9"/>
        <v>13.554145793829866</v>
      </c>
      <c r="S38" s="35">
        <f t="shared" si="10"/>
        <v>8.938925271988273</v>
      </c>
      <c r="T38" s="35">
        <f t="shared" si="10"/>
        <v>6.5418954254663326</v>
      </c>
      <c r="U38" s="35">
        <f t="shared" si="10"/>
        <v>5.1845886012196933</v>
      </c>
      <c r="V38" s="35">
        <f t="shared" si="10"/>
        <v>7.6401231726953638</v>
      </c>
      <c r="W38" s="35">
        <f t="shared" si="10"/>
        <v>8.3327894684179586</v>
      </c>
      <c r="X38" s="35">
        <f t="shared" si="12"/>
        <v>5.7525726388256331</v>
      </c>
      <c r="Y38" s="31">
        <v>0</v>
      </c>
    </row>
    <row r="39" spans="1:25" ht="15.75">
      <c r="A39" s="9">
        <v>2</v>
      </c>
      <c r="B39" s="10" t="s">
        <v>38</v>
      </c>
      <c r="C39" s="9">
        <v>1.5</v>
      </c>
      <c r="D39" s="39">
        <f t="shared" si="1"/>
        <v>6825</v>
      </c>
      <c r="E39" s="6">
        <f t="shared" si="2"/>
        <v>780000</v>
      </c>
      <c r="F39" s="8">
        <f t="shared" si="11"/>
        <v>7507.5</v>
      </c>
      <c r="G39" s="16">
        <f t="shared" si="3"/>
        <v>795.6</v>
      </c>
      <c r="H39" s="8">
        <f t="shared" si="4"/>
        <v>157.5</v>
      </c>
      <c r="I39" s="3">
        <f t="shared" si="5"/>
        <v>2080</v>
      </c>
      <c r="J39" s="18">
        <f t="shared" si="6"/>
        <v>4163.25</v>
      </c>
      <c r="K39" s="20">
        <f t="shared" si="7"/>
        <v>350</v>
      </c>
      <c r="L39" s="31">
        <v>0</v>
      </c>
      <c r="N39" s="9">
        <v>2</v>
      </c>
      <c r="O39" s="10" t="s">
        <v>38</v>
      </c>
      <c r="P39" s="9">
        <v>1.5</v>
      </c>
      <c r="Q39" s="35">
        <f t="shared" si="8"/>
        <v>8.8283476200531599</v>
      </c>
      <c r="R39" s="35">
        <f t="shared" si="9"/>
        <v>13.567049198665774</v>
      </c>
      <c r="S39" s="35">
        <f t="shared" si="10"/>
        <v>8.9236577998574855</v>
      </c>
      <c r="T39" s="35">
        <f t="shared" si="10"/>
        <v>6.6790965469798174</v>
      </c>
      <c r="U39" s="35">
        <f t="shared" si="10"/>
        <v>5.0594254582656877</v>
      </c>
      <c r="V39" s="35">
        <f t="shared" si="10"/>
        <v>7.6401231726953638</v>
      </c>
      <c r="W39" s="35">
        <f t="shared" si="10"/>
        <v>8.3340512982383803</v>
      </c>
      <c r="X39" s="35">
        <f t="shared" si="12"/>
        <v>5.857933154483459</v>
      </c>
      <c r="Y39" s="31">
        <v>0</v>
      </c>
    </row>
    <row r="40" spans="1:25" ht="15.75">
      <c r="A40" s="9">
        <v>3</v>
      </c>
      <c r="B40" s="10" t="s">
        <v>39</v>
      </c>
      <c r="C40" s="9">
        <v>1</v>
      </c>
      <c r="D40" s="39">
        <f t="shared" si="1"/>
        <v>7500</v>
      </c>
      <c r="E40" s="6">
        <f t="shared" si="2"/>
        <v>800000</v>
      </c>
      <c r="F40" s="8">
        <f t="shared" si="11"/>
        <v>8250</v>
      </c>
      <c r="G40" s="16">
        <f t="shared" si="3"/>
        <v>867</v>
      </c>
      <c r="H40" s="8">
        <f t="shared" si="4"/>
        <v>168</v>
      </c>
      <c r="I40" s="3">
        <f t="shared" si="5"/>
        <v>2400</v>
      </c>
      <c r="J40" s="18">
        <f t="shared" si="6"/>
        <v>4200</v>
      </c>
      <c r="K40" s="20">
        <f t="shared" si="7"/>
        <v>450</v>
      </c>
      <c r="L40" s="31">
        <v>0</v>
      </c>
      <c r="N40" s="9">
        <v>3</v>
      </c>
      <c r="O40" s="10" t="s">
        <v>39</v>
      </c>
      <c r="P40" s="9">
        <v>1</v>
      </c>
      <c r="Q40" s="35">
        <f t="shared" si="8"/>
        <v>8.9226582995244019</v>
      </c>
      <c r="R40" s="35">
        <f t="shared" si="9"/>
        <v>13.592367006650065</v>
      </c>
      <c r="S40" s="35">
        <f t="shared" si="10"/>
        <v>9.0179684793287258</v>
      </c>
      <c r="T40" s="35">
        <f t="shared" si="10"/>
        <v>6.7650389767805414</v>
      </c>
      <c r="U40" s="35">
        <f t="shared" si="10"/>
        <v>5.1239639794032588</v>
      </c>
      <c r="V40" s="35">
        <f t="shared" si="10"/>
        <v>7.7832240163360371</v>
      </c>
      <c r="W40" s="35">
        <f t="shared" si="10"/>
        <v>8.3428398042714598</v>
      </c>
      <c r="X40" s="35">
        <f t="shared" si="12"/>
        <v>6.1092475827643655</v>
      </c>
      <c r="Y40" s="31">
        <v>0</v>
      </c>
    </row>
    <row r="41" spans="1:25" ht="15.75">
      <c r="A41" s="9">
        <v>4</v>
      </c>
      <c r="B41" s="10" t="s">
        <v>40</v>
      </c>
      <c r="C41" s="9">
        <v>1.2</v>
      </c>
      <c r="D41" s="39">
        <f t="shared" si="1"/>
        <v>6843.75</v>
      </c>
      <c r="E41" s="6">
        <f t="shared" si="2"/>
        <v>750000</v>
      </c>
      <c r="F41" s="8">
        <f t="shared" si="11"/>
        <v>7528.125</v>
      </c>
      <c r="G41" s="16">
        <f t="shared" si="3"/>
        <v>866.99999999999989</v>
      </c>
      <c r="H41" s="8">
        <f t="shared" si="4"/>
        <v>172.2</v>
      </c>
      <c r="I41" s="3">
        <f t="shared" si="5"/>
        <v>3000</v>
      </c>
      <c r="J41" s="18">
        <f t="shared" si="6"/>
        <v>3627.1875</v>
      </c>
      <c r="K41" s="20">
        <f t="shared" si="7"/>
        <v>421.875</v>
      </c>
      <c r="L41" s="31">
        <v>0</v>
      </c>
      <c r="N41" s="9">
        <v>4</v>
      </c>
      <c r="O41" s="10" t="s">
        <v>40</v>
      </c>
      <c r="P41" s="9">
        <v>1.2</v>
      </c>
      <c r="Q41" s="35">
        <f t="shared" si="8"/>
        <v>8.8310911059989117</v>
      </c>
      <c r="R41" s="35">
        <f t="shared" si="9"/>
        <v>13.527828485512494</v>
      </c>
      <c r="S41" s="35">
        <f t="shared" si="10"/>
        <v>8.9264012858032356</v>
      </c>
      <c r="T41" s="35">
        <f t="shared" si="10"/>
        <v>6.7650389767805414</v>
      </c>
      <c r="U41" s="35">
        <f t="shared" si="10"/>
        <v>5.14865659199363</v>
      </c>
      <c r="V41" s="35">
        <f t="shared" si="10"/>
        <v>8.0063675676502459</v>
      </c>
      <c r="W41" s="35">
        <f t="shared" si="10"/>
        <v>8.1962128335629423</v>
      </c>
      <c r="X41" s="35">
        <f t="shared" si="12"/>
        <v>6.0447090616267944</v>
      </c>
      <c r="Y41" s="31">
        <v>0</v>
      </c>
    </row>
    <row r="42" spans="1:25" ht="15.75">
      <c r="A42" s="9">
        <v>5</v>
      </c>
      <c r="B42" s="10" t="s">
        <v>41</v>
      </c>
      <c r="C42" s="9">
        <v>1.2</v>
      </c>
      <c r="D42" s="39">
        <f t="shared" si="1"/>
        <v>6922.5</v>
      </c>
      <c r="E42" s="6">
        <f t="shared" si="2"/>
        <v>780000</v>
      </c>
      <c r="F42" s="8">
        <f t="shared" si="11"/>
        <v>7614.7500000000009</v>
      </c>
      <c r="G42" s="16">
        <f t="shared" si="3"/>
        <v>816.00000000000011</v>
      </c>
      <c r="H42" s="8">
        <f t="shared" si="4"/>
        <v>178.5</v>
      </c>
      <c r="I42" s="3">
        <f t="shared" si="5"/>
        <v>3000</v>
      </c>
      <c r="J42" s="18">
        <f t="shared" si="6"/>
        <v>3876.6000000000004</v>
      </c>
      <c r="K42" s="20">
        <f t="shared" si="7"/>
        <v>328.125</v>
      </c>
      <c r="L42" s="31">
        <v>0</v>
      </c>
      <c r="N42" s="9">
        <v>5</v>
      </c>
      <c r="O42" s="10" t="s">
        <v>41</v>
      </c>
      <c r="P42" s="9">
        <v>1.2</v>
      </c>
      <c r="Q42" s="35">
        <f t="shared" si="8"/>
        <v>8.8425322550451178</v>
      </c>
      <c r="R42" s="35">
        <f t="shared" si="9"/>
        <v>13.567049198665774</v>
      </c>
      <c r="S42" s="35">
        <f t="shared" si="10"/>
        <v>8.9378424348494416</v>
      </c>
      <c r="T42" s="35">
        <f t="shared" si="10"/>
        <v>6.7044143549641069</v>
      </c>
      <c r="U42" s="35">
        <f t="shared" si="10"/>
        <v>5.1845886012196933</v>
      </c>
      <c r="V42" s="35">
        <f t="shared" si="10"/>
        <v>8.0063675676502459</v>
      </c>
      <c r="W42" s="35">
        <f t="shared" si="10"/>
        <v>8.2627137597921756</v>
      </c>
      <c r="X42" s="35">
        <f t="shared" si="12"/>
        <v>5.7933946333458879</v>
      </c>
      <c r="Y42" s="31">
        <v>0</v>
      </c>
    </row>
    <row r="43" spans="1:25" ht="15.75">
      <c r="A43" s="9">
        <v>6</v>
      </c>
      <c r="B43" s="10" t="s">
        <v>42</v>
      </c>
      <c r="C43" s="9">
        <v>1.2</v>
      </c>
      <c r="D43" s="39">
        <f t="shared" si="1"/>
        <v>7220</v>
      </c>
      <c r="E43" s="6">
        <f t="shared" si="2"/>
        <v>760000</v>
      </c>
      <c r="F43" s="8">
        <f t="shared" si="11"/>
        <v>7942.0000000000018</v>
      </c>
      <c r="G43" s="16">
        <f t="shared" si="3"/>
        <v>795.6</v>
      </c>
      <c r="H43" s="8">
        <f t="shared" si="4"/>
        <v>147</v>
      </c>
      <c r="I43" s="3">
        <f t="shared" si="5"/>
        <v>3120</v>
      </c>
      <c r="J43" s="18">
        <f t="shared" si="6"/>
        <v>3971.0000000000009</v>
      </c>
      <c r="K43" s="20">
        <f t="shared" si="7"/>
        <v>375</v>
      </c>
      <c r="L43" s="31">
        <v>0</v>
      </c>
      <c r="N43" s="9">
        <v>6</v>
      </c>
      <c r="O43" s="10" t="s">
        <v>42</v>
      </c>
      <c r="P43" s="9">
        <v>1.2</v>
      </c>
      <c r="Q43" s="35">
        <f t="shared" si="8"/>
        <v>8.8846102318868727</v>
      </c>
      <c r="R43" s="35">
        <f t="shared" si="9"/>
        <v>13.541073712262515</v>
      </c>
      <c r="S43" s="35">
        <f t="shared" si="10"/>
        <v>8.9799204116911966</v>
      </c>
      <c r="T43" s="35">
        <f t="shared" si="10"/>
        <v>6.6790965469798174</v>
      </c>
      <c r="U43" s="35">
        <f t="shared" si="10"/>
        <v>4.990432586778736</v>
      </c>
      <c r="V43" s="35">
        <f t="shared" si="10"/>
        <v>8.0455882808035284</v>
      </c>
      <c r="W43" s="35">
        <f t="shared" si="10"/>
        <v>8.2867732311312512</v>
      </c>
      <c r="X43" s="35">
        <f t="shared" si="12"/>
        <v>5.9269260259704106</v>
      </c>
      <c r="Y43" s="31">
        <v>0</v>
      </c>
    </row>
    <row r="44" spans="1:25" ht="15.75">
      <c r="A44" s="9">
        <v>7</v>
      </c>
      <c r="B44" s="10" t="s">
        <v>43</v>
      </c>
      <c r="C44" s="9">
        <v>0.9</v>
      </c>
      <c r="D44" s="39">
        <f t="shared" si="1"/>
        <v>6660</v>
      </c>
      <c r="E44" s="6">
        <f t="shared" si="2"/>
        <v>720000</v>
      </c>
      <c r="F44" s="8">
        <f t="shared" si="11"/>
        <v>7858.8</v>
      </c>
      <c r="G44" s="16">
        <f t="shared" si="3"/>
        <v>897.6</v>
      </c>
      <c r="H44" s="8">
        <f t="shared" si="4"/>
        <v>157.5</v>
      </c>
      <c r="I44" s="3">
        <f t="shared" si="5"/>
        <v>3400</v>
      </c>
      <c r="J44" s="18">
        <f t="shared" si="6"/>
        <v>3663</v>
      </c>
      <c r="K44" s="20">
        <f t="shared" si="7"/>
        <v>187.5</v>
      </c>
      <c r="L44" s="31">
        <v>0</v>
      </c>
      <c r="N44" s="9">
        <v>7</v>
      </c>
      <c r="O44" s="10" t="s">
        <v>43</v>
      </c>
      <c r="P44" s="9">
        <v>0.9</v>
      </c>
      <c r="Q44" s="35">
        <f t="shared" si="8"/>
        <v>8.8038747635344343</v>
      </c>
      <c r="R44" s="35">
        <f t="shared" si="9"/>
        <v>13.487006490992238</v>
      </c>
      <c r="S44" s="35">
        <f t="shared" si="10"/>
        <v>8.9693892020120085</v>
      </c>
      <c r="T44" s="35">
        <f t="shared" si="10"/>
        <v>6.7997245347684316</v>
      </c>
      <c r="U44" s="35">
        <f t="shared" si="10"/>
        <v>5.0594254582656877</v>
      </c>
      <c r="V44" s="35">
        <f t="shared" si="10"/>
        <v>8.1315307106042525</v>
      </c>
      <c r="W44" s="35">
        <f t="shared" si="10"/>
        <v>8.2060377627788146</v>
      </c>
      <c r="X44" s="35">
        <f t="shared" si="12"/>
        <v>5.2337788454104652</v>
      </c>
      <c r="Y44" s="31">
        <v>0</v>
      </c>
    </row>
    <row r="45" spans="1:25" ht="15.75">
      <c r="A45" s="9">
        <v>8</v>
      </c>
      <c r="B45" s="10" t="s">
        <v>44</v>
      </c>
      <c r="C45" s="9">
        <v>1.5</v>
      </c>
      <c r="D45" s="39">
        <f t="shared" si="1"/>
        <v>6825</v>
      </c>
      <c r="E45" s="6">
        <f t="shared" si="2"/>
        <v>700000</v>
      </c>
      <c r="F45" s="8">
        <f t="shared" si="11"/>
        <v>8053.5</v>
      </c>
      <c r="G45" s="16">
        <f t="shared" si="3"/>
        <v>867</v>
      </c>
      <c r="H45" s="8">
        <f t="shared" si="4"/>
        <v>153.29999999999998</v>
      </c>
      <c r="I45" s="3">
        <f t="shared" si="5"/>
        <v>2800</v>
      </c>
      <c r="J45" s="18">
        <f t="shared" si="6"/>
        <v>3958.5</v>
      </c>
      <c r="K45" s="20">
        <f t="shared" si="7"/>
        <v>262.5</v>
      </c>
      <c r="L45" s="31">
        <v>0</v>
      </c>
      <c r="N45" s="9">
        <v>8</v>
      </c>
      <c r="O45" s="10" t="s">
        <v>44</v>
      </c>
      <c r="P45" s="9">
        <v>1.5</v>
      </c>
      <c r="Q45" s="35">
        <f t="shared" si="8"/>
        <v>8.8283476200531599</v>
      </c>
      <c r="R45" s="35">
        <f t="shared" si="9"/>
        <v>13.458835614025542</v>
      </c>
      <c r="S45" s="35">
        <f t="shared" si="10"/>
        <v>8.9938620585307341</v>
      </c>
      <c r="T45" s="35">
        <f t="shared" si="10"/>
        <v>6.7650389767805414</v>
      </c>
      <c r="U45" s="35">
        <f t="shared" si="10"/>
        <v>5.0323967858777685</v>
      </c>
      <c r="V45" s="35">
        <f t="shared" si="10"/>
        <v>7.9373746961632952</v>
      </c>
      <c r="W45" s="35">
        <f t="shared" si="10"/>
        <v>8.2836204446114881</v>
      </c>
      <c r="X45" s="35">
        <f t="shared" si="12"/>
        <v>5.5702510820316782</v>
      </c>
      <c r="Y45" s="31">
        <v>0</v>
      </c>
    </row>
    <row r="46" spans="1:25" ht="15.75">
      <c r="A46" s="9">
        <v>9</v>
      </c>
      <c r="B46" s="10" t="s">
        <v>45</v>
      </c>
      <c r="C46" s="9">
        <v>1.5</v>
      </c>
      <c r="D46" s="39">
        <f t="shared" si="1"/>
        <v>7505</v>
      </c>
      <c r="E46" s="6">
        <f t="shared" si="2"/>
        <v>760000</v>
      </c>
      <c r="F46" s="8">
        <f t="shared" si="11"/>
        <v>8855.9</v>
      </c>
      <c r="G46" s="16">
        <f t="shared" si="3"/>
        <v>856.80000000000007</v>
      </c>
      <c r="H46" s="8">
        <f t="shared" si="4"/>
        <v>161.70000000000002</v>
      </c>
      <c r="I46" s="3">
        <f t="shared" si="5"/>
        <v>2880</v>
      </c>
      <c r="J46" s="18">
        <f t="shared" si="6"/>
        <v>4277.8499999999995</v>
      </c>
      <c r="K46" s="20">
        <f t="shared" si="7"/>
        <v>300</v>
      </c>
      <c r="L46" s="31">
        <v>0</v>
      </c>
      <c r="N46" s="9">
        <v>9</v>
      </c>
      <c r="O46" s="10" t="s">
        <v>45</v>
      </c>
      <c r="P46" s="9">
        <v>1.5</v>
      </c>
      <c r="Q46" s="35">
        <f t="shared" si="8"/>
        <v>8.9233247440675623</v>
      </c>
      <c r="R46" s="35">
        <f t="shared" si="9"/>
        <v>13.541073712262515</v>
      </c>
      <c r="S46" s="35">
        <f t="shared" si="10"/>
        <v>9.0888391825451365</v>
      </c>
      <c r="T46" s="35">
        <f t="shared" si="10"/>
        <v>6.753204519133539</v>
      </c>
      <c r="U46" s="35">
        <f t="shared" si="10"/>
        <v>5.0857427665830617</v>
      </c>
      <c r="V46" s="35">
        <f t="shared" si="10"/>
        <v>7.965545573129992</v>
      </c>
      <c r="W46" s="35">
        <f t="shared" si="10"/>
        <v>8.3612058259140216</v>
      </c>
      <c r="X46" s="35">
        <f t="shared" si="12"/>
        <v>5.7037824746562009</v>
      </c>
      <c r="Y46" s="31">
        <v>0</v>
      </c>
    </row>
    <row r="47" spans="1:25" ht="15.75">
      <c r="A47" s="9">
        <v>10</v>
      </c>
      <c r="B47" s="10" t="s">
        <v>46</v>
      </c>
      <c r="C47" s="11">
        <v>3</v>
      </c>
      <c r="D47" s="39">
        <f t="shared" si="1"/>
        <v>7125</v>
      </c>
      <c r="E47" s="6">
        <f t="shared" si="2"/>
        <v>760000</v>
      </c>
      <c r="F47" s="8">
        <f t="shared" si="11"/>
        <v>8407.5</v>
      </c>
      <c r="G47" s="16">
        <f t="shared" si="3"/>
        <v>744.59999999999991</v>
      </c>
      <c r="H47" s="8">
        <f t="shared" si="4"/>
        <v>170.1</v>
      </c>
      <c r="I47" s="3">
        <f t="shared" si="5"/>
        <v>3080</v>
      </c>
      <c r="J47" s="18">
        <f t="shared" si="6"/>
        <v>4132.5</v>
      </c>
      <c r="K47" s="20">
        <f t="shared" si="7"/>
        <v>450</v>
      </c>
      <c r="L47" s="31">
        <v>0</v>
      </c>
      <c r="N47" s="9">
        <v>10</v>
      </c>
      <c r="O47" s="10" t="s">
        <v>46</v>
      </c>
      <c r="P47" s="11">
        <v>3</v>
      </c>
      <c r="Q47" s="35">
        <f t="shared" si="8"/>
        <v>8.8713650051368518</v>
      </c>
      <c r="R47" s="35">
        <f t="shared" si="9"/>
        <v>13.541073712262515</v>
      </c>
      <c r="S47" s="35">
        <f t="shared" si="10"/>
        <v>9.0368794436144242</v>
      </c>
      <c r="T47" s="35">
        <f t="shared" si="10"/>
        <v>6.6128471614386166</v>
      </c>
      <c r="U47" s="35">
        <f t="shared" si="10"/>
        <v>5.1363864994018158</v>
      </c>
      <c r="V47" s="35">
        <f t="shared" si="10"/>
        <v>8.0326848759676199</v>
      </c>
      <c r="W47" s="35">
        <f t="shared" si="10"/>
        <v>8.32663782969518</v>
      </c>
      <c r="X47" s="35">
        <f t="shared" si="12"/>
        <v>6.1092475827643655</v>
      </c>
      <c r="Y47" s="31">
        <v>0</v>
      </c>
    </row>
    <row r="48" spans="1:25" ht="15.75">
      <c r="A48" s="9">
        <v>11</v>
      </c>
      <c r="B48" s="10" t="s">
        <v>47</v>
      </c>
      <c r="C48" s="11">
        <v>3</v>
      </c>
      <c r="D48" s="39">
        <f t="shared" si="1"/>
        <v>7117.5</v>
      </c>
      <c r="E48" s="6">
        <f t="shared" si="2"/>
        <v>730000</v>
      </c>
      <c r="F48" s="8">
        <f t="shared" si="11"/>
        <v>8398.65</v>
      </c>
      <c r="G48" s="16">
        <f t="shared" si="3"/>
        <v>795.6</v>
      </c>
      <c r="H48" s="8">
        <f t="shared" si="4"/>
        <v>170.1</v>
      </c>
      <c r="I48" s="3">
        <f t="shared" si="5"/>
        <v>3200</v>
      </c>
      <c r="J48" s="18">
        <f t="shared" si="6"/>
        <v>10533.9</v>
      </c>
      <c r="K48" s="20">
        <f t="shared" si="7"/>
        <v>437.5</v>
      </c>
      <c r="L48" s="31">
        <v>0</v>
      </c>
      <c r="N48" s="9">
        <v>11</v>
      </c>
      <c r="O48" s="10" t="s">
        <v>47</v>
      </c>
      <c r="P48" s="11">
        <v>3</v>
      </c>
      <c r="Q48" s="35">
        <f t="shared" si="8"/>
        <v>8.8703118191521924</v>
      </c>
      <c r="R48" s="35">
        <f t="shared" si="9"/>
        <v>13.500799813124575</v>
      </c>
      <c r="S48" s="35">
        <f t="shared" si="10"/>
        <v>9.0358262576297665</v>
      </c>
      <c r="T48" s="35">
        <f t="shared" si="10"/>
        <v>6.6790965469798174</v>
      </c>
      <c r="U48" s="35">
        <f t="shared" si="10"/>
        <v>5.1363864994018158</v>
      </c>
      <c r="V48" s="35">
        <f t="shared" si="10"/>
        <v>8.0709060887878188</v>
      </c>
      <c r="W48" s="35">
        <f t="shared" si="10"/>
        <v>9.262353906928217</v>
      </c>
      <c r="X48" s="35">
        <f t="shared" si="12"/>
        <v>6.0810767057976687</v>
      </c>
      <c r="Y48" s="31">
        <v>0</v>
      </c>
    </row>
    <row r="49" spans="1:25" ht="15.75">
      <c r="A49" s="9">
        <v>12</v>
      </c>
      <c r="B49" s="10" t="s">
        <v>48</v>
      </c>
      <c r="C49" s="11">
        <v>4</v>
      </c>
      <c r="D49" s="39">
        <f t="shared" si="1"/>
        <v>5206.5</v>
      </c>
      <c r="E49" s="6">
        <f t="shared" si="2"/>
        <v>750000</v>
      </c>
      <c r="F49" s="8">
        <f t="shared" si="11"/>
        <v>7132.9050000000007</v>
      </c>
      <c r="G49" s="16">
        <f t="shared" si="3"/>
        <v>765</v>
      </c>
      <c r="H49" s="8">
        <f t="shared" si="4"/>
        <v>147</v>
      </c>
      <c r="I49" s="3">
        <f t="shared" si="5"/>
        <v>2680</v>
      </c>
      <c r="J49" s="18">
        <f t="shared" si="6"/>
        <v>10048.545</v>
      </c>
      <c r="K49" s="20">
        <f t="shared" si="7"/>
        <v>337.5</v>
      </c>
      <c r="L49" s="31">
        <v>0</v>
      </c>
      <c r="N49" s="9">
        <v>12</v>
      </c>
      <c r="O49" s="10" t="s">
        <v>48</v>
      </c>
      <c r="P49" s="11">
        <v>4</v>
      </c>
      <c r="Q49" s="35">
        <f t="shared" si="8"/>
        <v>8.5576631239699505</v>
      </c>
      <c r="R49" s="35">
        <f t="shared" si="9"/>
        <v>13.527828485512494</v>
      </c>
      <c r="S49" s="35">
        <f t="shared" si="10"/>
        <v>8.8724738638099847</v>
      </c>
      <c r="T49" s="35">
        <f t="shared" si="10"/>
        <v>6.6398758338265358</v>
      </c>
      <c r="U49" s="35">
        <f t="shared" si="10"/>
        <v>4.990432586778736</v>
      </c>
      <c r="V49" s="35">
        <f t="shared" si="10"/>
        <v>7.8935720735049024</v>
      </c>
      <c r="W49" s="35">
        <f t="shared" si="10"/>
        <v>9.2151831268867443</v>
      </c>
      <c r="X49" s="35">
        <f t="shared" si="12"/>
        <v>5.8215655103125847</v>
      </c>
      <c r="Y49" s="31">
        <v>0</v>
      </c>
    </row>
    <row r="50" spans="1:25" ht="15.75">
      <c r="A50" s="9">
        <v>13</v>
      </c>
      <c r="B50" s="10" t="s">
        <v>49</v>
      </c>
      <c r="C50" s="11">
        <v>7</v>
      </c>
      <c r="D50" s="39">
        <f t="shared" si="1"/>
        <v>6247.8</v>
      </c>
      <c r="E50" s="6">
        <f t="shared" si="2"/>
        <v>780000</v>
      </c>
      <c r="F50" s="8">
        <f t="shared" si="11"/>
        <v>8559.4860000000008</v>
      </c>
      <c r="G50" s="16">
        <f t="shared" si="3"/>
        <v>816</v>
      </c>
      <c r="H50" s="8">
        <f t="shared" si="4"/>
        <v>138.6</v>
      </c>
      <c r="I50" s="3">
        <f t="shared" si="5"/>
        <v>2920</v>
      </c>
      <c r="J50" s="18">
        <f t="shared" si="6"/>
        <v>7684.7939999999999</v>
      </c>
      <c r="K50" s="20">
        <f t="shared" si="7"/>
        <v>267.85714285714283</v>
      </c>
      <c r="L50" s="31">
        <v>0</v>
      </c>
      <c r="N50" s="9">
        <v>13</v>
      </c>
      <c r="O50" s="10" t="s">
        <v>49</v>
      </c>
      <c r="P50" s="11">
        <v>7</v>
      </c>
      <c r="Q50" s="35">
        <f t="shared" si="8"/>
        <v>8.7399846807639054</v>
      </c>
      <c r="R50" s="35">
        <f t="shared" si="9"/>
        <v>13.567049198665774</v>
      </c>
      <c r="S50" s="35">
        <f t="shared" si="10"/>
        <v>9.0547954206039396</v>
      </c>
      <c r="T50" s="35">
        <f t="shared" si="10"/>
        <v>6.7044143549641069</v>
      </c>
      <c r="U50" s="35">
        <f t="shared" si="10"/>
        <v>4.9315920867558027</v>
      </c>
      <c r="V50" s="35">
        <f t="shared" si="10"/>
        <v>7.9793388952623276</v>
      </c>
      <c r="W50" s="35">
        <f t="shared" si="10"/>
        <v>8.9469988501482316</v>
      </c>
      <c r="X50" s="35">
        <f t="shared" si="12"/>
        <v>5.5904537893491977</v>
      </c>
      <c r="Y50" s="31">
        <v>0</v>
      </c>
    </row>
    <row r="51" spans="1:25" ht="15.75">
      <c r="A51" s="9">
        <v>14</v>
      </c>
      <c r="B51" s="10" t="s">
        <v>50</v>
      </c>
      <c r="C51" s="11">
        <v>1.5</v>
      </c>
      <c r="D51" s="39">
        <f t="shared" si="1"/>
        <v>5692.44</v>
      </c>
      <c r="E51" s="6">
        <f t="shared" si="2"/>
        <v>780000</v>
      </c>
      <c r="F51" s="8">
        <f t="shared" si="11"/>
        <v>7798.6428000000005</v>
      </c>
      <c r="G51" s="16">
        <f t="shared" si="3"/>
        <v>642.6</v>
      </c>
      <c r="H51" s="8">
        <f t="shared" si="4"/>
        <v>163.80000000000001</v>
      </c>
      <c r="I51" s="3">
        <f t="shared" si="5"/>
        <v>3240</v>
      </c>
      <c r="J51" s="18">
        <f t="shared" si="6"/>
        <v>10587.938400000001</v>
      </c>
      <c r="K51" s="20">
        <f t="shared" si="7"/>
        <v>300</v>
      </c>
      <c r="L51" s="31">
        <v>0</v>
      </c>
      <c r="N51" s="9">
        <v>14</v>
      </c>
      <c r="O51" s="10" t="s">
        <v>50</v>
      </c>
      <c r="P51" s="11">
        <v>1.5</v>
      </c>
      <c r="Q51" s="35">
        <f t="shared" si="8"/>
        <v>8.6468942576978929</v>
      </c>
      <c r="R51" s="35">
        <f t="shared" si="9"/>
        <v>13.567049198665774</v>
      </c>
      <c r="S51" s="35">
        <f t="shared" si="10"/>
        <v>8.961704997537927</v>
      </c>
      <c r="T51" s="35">
        <f t="shared" si="10"/>
        <v>6.4655224466817582</v>
      </c>
      <c r="U51" s="35">
        <f t="shared" si="10"/>
        <v>5.0986461714189693</v>
      </c>
      <c r="V51" s="35">
        <f t="shared" si="10"/>
        <v>8.0833286087863758</v>
      </c>
      <c r="W51" s="35">
        <f t="shared" si="10"/>
        <v>9.2674707454230028</v>
      </c>
      <c r="X51" s="35">
        <f t="shared" si="12"/>
        <v>5.7037824746562009</v>
      </c>
      <c r="Y51" s="31">
        <v>0</v>
      </c>
    </row>
    <row r="52" spans="1:25" ht="15.75">
      <c r="A52" s="9">
        <v>15</v>
      </c>
      <c r="B52" s="10" t="s">
        <v>51</v>
      </c>
      <c r="C52" s="11">
        <v>1</v>
      </c>
      <c r="D52" s="39">
        <f t="shared" si="1"/>
        <v>5414.76</v>
      </c>
      <c r="E52" s="6">
        <f t="shared" si="2"/>
        <v>780000</v>
      </c>
      <c r="F52" s="8">
        <f t="shared" si="11"/>
        <v>7418.2212000000009</v>
      </c>
      <c r="G52" s="16">
        <f t="shared" si="3"/>
        <v>703.8</v>
      </c>
      <c r="H52" s="8">
        <f t="shared" si="4"/>
        <v>163.80000000000001</v>
      </c>
      <c r="I52" s="3">
        <f t="shared" si="5"/>
        <v>2800</v>
      </c>
      <c r="J52" s="18">
        <f t="shared" si="6"/>
        <v>9746.5680000000011</v>
      </c>
      <c r="K52" s="20">
        <f t="shared" si="7"/>
        <v>450</v>
      </c>
      <c r="L52" s="31">
        <v>0</v>
      </c>
      <c r="N52" s="9">
        <v>15</v>
      </c>
      <c r="O52" s="10" t="s">
        <v>51</v>
      </c>
      <c r="P52" s="11">
        <v>1</v>
      </c>
      <c r="Q52" s="35">
        <f t="shared" si="8"/>
        <v>8.5968838371232312</v>
      </c>
      <c r="R52" s="35">
        <f t="shared" si="9"/>
        <v>13.567049198665774</v>
      </c>
      <c r="S52" s="35">
        <f t="shared" si="10"/>
        <v>8.9116945769632654</v>
      </c>
      <c r="T52" s="35">
        <f t="shared" si="10"/>
        <v>6.5564942248874845</v>
      </c>
      <c r="U52" s="35">
        <f t="shared" si="10"/>
        <v>5.0986461714189693</v>
      </c>
      <c r="V52" s="35">
        <f t="shared" si="10"/>
        <v>7.9373746961632952</v>
      </c>
      <c r="W52" s="35">
        <f t="shared" si="10"/>
        <v>9.1846705020253516</v>
      </c>
      <c r="X52" s="35">
        <f t="shared" si="12"/>
        <v>6.1092475827643655</v>
      </c>
      <c r="Y52" s="31">
        <v>0</v>
      </c>
    </row>
    <row r="53" spans="1:25" ht="15.75">
      <c r="A53" s="9">
        <v>16</v>
      </c>
      <c r="B53" s="10" t="s">
        <v>52</v>
      </c>
      <c r="C53" s="11">
        <v>1.25</v>
      </c>
      <c r="D53" s="39">
        <f t="shared" si="1"/>
        <v>4934.16</v>
      </c>
      <c r="E53" s="6">
        <f t="shared" si="2"/>
        <v>770000</v>
      </c>
      <c r="F53" s="8">
        <f t="shared" si="11"/>
        <v>6858.482399999999</v>
      </c>
      <c r="G53" s="16">
        <f t="shared" si="3"/>
        <v>795.6</v>
      </c>
      <c r="H53" s="8">
        <f t="shared" si="4"/>
        <v>153.30000000000001</v>
      </c>
      <c r="I53" s="3">
        <f t="shared" si="5"/>
        <v>3200</v>
      </c>
      <c r="J53" s="18">
        <f t="shared" si="6"/>
        <v>7154.5319999999992</v>
      </c>
      <c r="K53" s="20">
        <f t="shared" si="7"/>
        <v>300</v>
      </c>
      <c r="L53" s="31">
        <v>0</v>
      </c>
      <c r="N53" s="9">
        <v>16</v>
      </c>
      <c r="O53" s="10" t="s">
        <v>52</v>
      </c>
      <c r="P53" s="11">
        <v>1.25</v>
      </c>
      <c r="Q53" s="35">
        <f t="shared" si="8"/>
        <v>8.5039377246137882</v>
      </c>
      <c r="R53" s="35">
        <f t="shared" si="9"/>
        <v>13.554145793829866</v>
      </c>
      <c r="S53" s="35">
        <f t="shared" si="10"/>
        <v>8.8332414717563879</v>
      </c>
      <c r="T53" s="35">
        <f t="shared" si="10"/>
        <v>6.6790965469798174</v>
      </c>
      <c r="U53" s="35">
        <f t="shared" si="10"/>
        <v>5.0323967858777685</v>
      </c>
      <c r="V53" s="35">
        <f t="shared" si="10"/>
        <v>8.0709060887878188</v>
      </c>
      <c r="W53" s="35">
        <f t="shared" si="10"/>
        <v>8.8755012810462706</v>
      </c>
      <c r="X53" s="35">
        <f t="shared" si="12"/>
        <v>5.7037824746562009</v>
      </c>
      <c r="Y53" s="31">
        <v>0</v>
      </c>
    </row>
    <row r="54" spans="1:25" ht="15.75">
      <c r="A54" s="9">
        <v>17</v>
      </c>
      <c r="B54" s="10" t="s">
        <v>53</v>
      </c>
      <c r="C54" s="11">
        <v>1</v>
      </c>
      <c r="D54" s="39">
        <f t="shared" si="1"/>
        <v>5073</v>
      </c>
      <c r="E54" s="6">
        <f t="shared" si="2"/>
        <v>750000</v>
      </c>
      <c r="F54" s="8">
        <f t="shared" si="11"/>
        <v>7051.4699999999993</v>
      </c>
      <c r="G54" s="16">
        <f t="shared" si="3"/>
        <v>693.6</v>
      </c>
      <c r="H54" s="8">
        <f t="shared" si="4"/>
        <v>136.5</v>
      </c>
      <c r="I54" s="3">
        <f t="shared" si="5"/>
        <v>3120</v>
      </c>
      <c r="J54" s="18">
        <f t="shared" si="6"/>
        <v>6087.5999999999995</v>
      </c>
      <c r="K54" s="20">
        <f t="shared" si="7"/>
        <v>393.75</v>
      </c>
      <c r="L54" s="31">
        <v>0</v>
      </c>
      <c r="N54" s="9">
        <v>17</v>
      </c>
      <c r="O54" s="10" t="s">
        <v>53</v>
      </c>
      <c r="P54" s="11">
        <v>1</v>
      </c>
      <c r="Q54" s="35">
        <f t="shared" si="8"/>
        <v>8.5316876375666908</v>
      </c>
      <c r="R54" s="35">
        <f t="shared" si="9"/>
        <v>13.527828485512494</v>
      </c>
      <c r="S54" s="35">
        <f t="shared" si="10"/>
        <v>8.8609913847092905</v>
      </c>
      <c r="T54" s="35">
        <f t="shared" si="10"/>
        <v>6.5418954254663317</v>
      </c>
      <c r="U54" s="35">
        <f t="shared" si="10"/>
        <v>4.9163246146250144</v>
      </c>
      <c r="V54" s="35">
        <f t="shared" si="10"/>
        <v>8.0455882808035284</v>
      </c>
      <c r="W54" s="35">
        <f t="shared" si="10"/>
        <v>8.7140091943606439</v>
      </c>
      <c r="X54" s="35">
        <f t="shared" si="12"/>
        <v>5.9757161901398428</v>
      </c>
      <c r="Y54" s="31">
        <v>0</v>
      </c>
    </row>
    <row r="55" spans="1:25" ht="15.75">
      <c r="A55" s="9">
        <v>18</v>
      </c>
      <c r="B55" s="10" t="s">
        <v>54</v>
      </c>
      <c r="C55" s="11">
        <v>0.6</v>
      </c>
      <c r="D55" s="39">
        <f t="shared" si="1"/>
        <v>4720.5599999999995</v>
      </c>
      <c r="E55" s="6">
        <f t="shared" si="2"/>
        <v>780000</v>
      </c>
      <c r="F55" s="8">
        <f t="shared" si="11"/>
        <v>6561.5783999999994</v>
      </c>
      <c r="G55" s="16">
        <f t="shared" si="3"/>
        <v>744.6</v>
      </c>
      <c r="H55" s="8">
        <f t="shared" si="4"/>
        <v>144.9</v>
      </c>
      <c r="I55" s="3">
        <f t="shared" si="5"/>
        <v>2759.9999999999995</v>
      </c>
      <c r="J55" s="18">
        <f t="shared" si="6"/>
        <v>7552.8959999999997</v>
      </c>
      <c r="K55" s="20">
        <f t="shared" si="7"/>
        <v>375</v>
      </c>
      <c r="L55" s="31">
        <v>0</v>
      </c>
      <c r="N55" s="9">
        <v>18</v>
      </c>
      <c r="O55" s="10" t="s">
        <v>54</v>
      </c>
      <c r="P55" s="11">
        <v>0.6</v>
      </c>
      <c r="Q55" s="35">
        <f t="shared" si="8"/>
        <v>8.4596827156097465</v>
      </c>
      <c r="R55" s="35">
        <f t="shared" si="9"/>
        <v>13.567049198665774</v>
      </c>
      <c r="S55" s="35">
        <f t="shared" si="10"/>
        <v>8.788986462752348</v>
      </c>
      <c r="T55" s="35">
        <f t="shared" si="10"/>
        <v>6.6128471614386166</v>
      </c>
      <c r="U55" s="35">
        <f t="shared" si="10"/>
        <v>4.9760438493266363</v>
      </c>
      <c r="V55" s="35">
        <f t="shared" si="10"/>
        <v>7.9229859587111955</v>
      </c>
      <c r="W55" s="35">
        <f t="shared" si="10"/>
        <v>8.9296863448554831</v>
      </c>
      <c r="X55" s="35">
        <f t="shared" si="12"/>
        <v>5.9269260259704106</v>
      </c>
      <c r="Y55" s="31">
        <v>0</v>
      </c>
    </row>
    <row r="56" spans="1:25" ht="15.75">
      <c r="A56" s="9">
        <v>19</v>
      </c>
      <c r="B56" s="10" t="s">
        <v>55</v>
      </c>
      <c r="C56" s="11">
        <v>1</v>
      </c>
      <c r="D56" s="39">
        <f t="shared" si="1"/>
        <v>5307.96</v>
      </c>
      <c r="E56" s="6">
        <f t="shared" si="2"/>
        <v>710000</v>
      </c>
      <c r="F56" s="8">
        <f t="shared" si="11"/>
        <v>7378.0643999999993</v>
      </c>
      <c r="G56" s="16">
        <f t="shared" si="3"/>
        <v>612</v>
      </c>
      <c r="H56" s="8">
        <f t="shared" si="4"/>
        <v>117.60000000000001</v>
      </c>
      <c r="I56" s="3">
        <f t="shared" si="5"/>
        <v>2200</v>
      </c>
      <c r="J56" s="18">
        <f t="shared" si="6"/>
        <v>6847.2683999999999</v>
      </c>
      <c r="K56" s="20">
        <f t="shared" si="7"/>
        <v>300</v>
      </c>
      <c r="L56" s="31">
        <v>0</v>
      </c>
      <c r="N56" s="9">
        <v>19</v>
      </c>
      <c r="O56" s="10" t="s">
        <v>55</v>
      </c>
      <c r="P56" s="11">
        <v>1</v>
      </c>
      <c r="Q56" s="35">
        <f t="shared" si="8"/>
        <v>8.5769628596286775</v>
      </c>
      <c r="R56" s="35">
        <f t="shared" si="9"/>
        <v>13.473020249017498</v>
      </c>
      <c r="S56" s="35">
        <f t="shared" si="10"/>
        <v>8.9062666067712772</v>
      </c>
      <c r="T56" s="35">
        <f t="shared" si="10"/>
        <v>6.4167322825123261</v>
      </c>
      <c r="U56" s="35">
        <f t="shared" si="10"/>
        <v>4.7672890354645263</v>
      </c>
      <c r="V56" s="35">
        <f t="shared" si="10"/>
        <v>7.696212639346407</v>
      </c>
      <c r="W56" s="35">
        <f t="shared" si="10"/>
        <v>8.8316050780022586</v>
      </c>
      <c r="X56" s="35">
        <f t="shared" si="12"/>
        <v>5.7037824746562009</v>
      </c>
      <c r="Y56" s="31">
        <v>0</v>
      </c>
    </row>
    <row r="57" spans="1:25" ht="15.75">
      <c r="A57" s="9">
        <v>20</v>
      </c>
      <c r="B57" s="10" t="s">
        <v>56</v>
      </c>
      <c r="C57" s="11">
        <v>0.9</v>
      </c>
      <c r="D57" s="39">
        <f t="shared" si="1"/>
        <v>10224</v>
      </c>
      <c r="E57" s="6">
        <f t="shared" si="2"/>
        <v>710000</v>
      </c>
      <c r="F57" s="8">
        <f t="shared" si="11"/>
        <v>16358.400000000001</v>
      </c>
      <c r="G57" s="16">
        <f t="shared" si="3"/>
        <v>866.99999999999989</v>
      </c>
      <c r="H57" s="8">
        <f t="shared" si="4"/>
        <v>168.00000000000003</v>
      </c>
      <c r="I57" s="3">
        <f t="shared" si="5"/>
        <v>3400</v>
      </c>
      <c r="J57" s="18">
        <f t="shared" si="6"/>
        <v>11757.6</v>
      </c>
      <c r="K57" s="20">
        <f t="shared" si="7"/>
        <v>562.5</v>
      </c>
      <c r="L57" s="31">
        <v>0</v>
      </c>
      <c r="N57" s="9">
        <v>20</v>
      </c>
      <c r="O57" s="10" t="s">
        <v>56</v>
      </c>
      <c r="P57" s="11">
        <v>0.9</v>
      </c>
      <c r="Q57" s="35">
        <f t="shared" si="8"/>
        <v>9.2324931766173162</v>
      </c>
      <c r="R57" s="35">
        <f t="shared" si="9"/>
        <v>13.473020249017498</v>
      </c>
      <c r="S57" s="35">
        <f t="shared" si="10"/>
        <v>9.702496805863051</v>
      </c>
      <c r="T57" s="35">
        <f t="shared" si="10"/>
        <v>6.7650389767805414</v>
      </c>
      <c r="U57" s="35">
        <f t="shared" si="10"/>
        <v>5.1239639794032588</v>
      </c>
      <c r="V57" s="35">
        <f t="shared" si="10"/>
        <v>8.1315307106042525</v>
      </c>
      <c r="W57" s="35">
        <f t="shared" si="10"/>
        <v>9.3722551189924754</v>
      </c>
      <c r="X57" s="35">
        <f t="shared" si="12"/>
        <v>6.3323911340785752</v>
      </c>
      <c r="Y57" s="31">
        <v>0</v>
      </c>
    </row>
    <row r="58" spans="1:25" ht="15.75">
      <c r="A58" s="9">
        <v>21</v>
      </c>
      <c r="B58" s="10" t="s">
        <v>57</v>
      </c>
      <c r="C58" s="11">
        <v>1.5</v>
      </c>
      <c r="D58" s="39">
        <f t="shared" si="1"/>
        <v>1512</v>
      </c>
      <c r="E58" s="6">
        <f t="shared" si="2"/>
        <v>700000</v>
      </c>
      <c r="F58" s="8">
        <f t="shared" si="11"/>
        <v>2358.7199999999998</v>
      </c>
      <c r="G58" s="16">
        <f t="shared" si="3"/>
        <v>408</v>
      </c>
      <c r="H58" s="8">
        <f t="shared" si="4"/>
        <v>105</v>
      </c>
      <c r="I58" s="3">
        <f t="shared" si="5"/>
        <v>1600</v>
      </c>
      <c r="J58" s="18">
        <f t="shared" si="6"/>
        <v>3371.76</v>
      </c>
      <c r="K58" s="20">
        <f t="shared" si="7"/>
        <v>50</v>
      </c>
      <c r="L58" s="31">
        <v>0</v>
      </c>
      <c r="N58" s="9">
        <v>21</v>
      </c>
      <c r="O58" s="10" t="s">
        <v>57</v>
      </c>
      <c r="P58" s="11">
        <v>1.5</v>
      </c>
      <c r="Q58" s="35">
        <f t="shared" si="8"/>
        <v>7.3211885567394779</v>
      </c>
      <c r="R58" s="35">
        <f t="shared" si="9"/>
        <v>13.458835614025542</v>
      </c>
      <c r="S58" s="35">
        <f t="shared" si="10"/>
        <v>7.7658743780009241</v>
      </c>
      <c r="T58" s="35">
        <f t="shared" si="10"/>
        <v>6.0112671744041615</v>
      </c>
      <c r="U58" s="35">
        <f t="shared" si="10"/>
        <v>4.6539603501575231</v>
      </c>
      <c r="V58" s="35">
        <f t="shared" si="10"/>
        <v>7.3777589082278725</v>
      </c>
      <c r="W58" s="35">
        <f t="shared" si="10"/>
        <v>8.1231901422115058</v>
      </c>
      <c r="X58" s="35">
        <f t="shared" si="12"/>
        <v>3.912023005428146</v>
      </c>
      <c r="Y58" s="31">
        <v>0</v>
      </c>
    </row>
    <row r="59" spans="1:25" ht="15.75">
      <c r="A59" s="9">
        <v>22</v>
      </c>
      <c r="B59" s="10" t="s">
        <v>58</v>
      </c>
      <c r="C59" s="11">
        <v>1.2</v>
      </c>
      <c r="D59" s="39">
        <f t="shared" si="1"/>
        <v>1757.2500000000002</v>
      </c>
      <c r="E59" s="6">
        <f t="shared" si="2"/>
        <v>710000</v>
      </c>
      <c r="F59" s="8">
        <f t="shared" si="11"/>
        <v>2934.6075000000005</v>
      </c>
      <c r="G59" s="16">
        <f t="shared" si="3"/>
        <v>510</v>
      </c>
      <c r="H59" s="8">
        <f t="shared" si="4"/>
        <v>94.500000000000014</v>
      </c>
      <c r="I59" s="3">
        <f t="shared" si="5"/>
        <v>1720</v>
      </c>
      <c r="J59" s="18">
        <f t="shared" si="6"/>
        <v>4885.1550000000007</v>
      </c>
      <c r="K59" s="20">
        <f t="shared" si="7"/>
        <v>93.75</v>
      </c>
      <c r="L59" s="31">
        <v>0</v>
      </c>
      <c r="N59" s="9">
        <v>22</v>
      </c>
      <c r="O59" s="10" t="s">
        <v>58</v>
      </c>
      <c r="P59" s="11">
        <v>1.2</v>
      </c>
      <c r="Q59" s="35">
        <f t="shared" si="8"/>
        <v>7.4715053660560145</v>
      </c>
      <c r="R59" s="35">
        <f t="shared" si="9"/>
        <v>13.473020249017498</v>
      </c>
      <c r="S59" s="35">
        <f t="shared" si="10"/>
        <v>7.984328992484679</v>
      </c>
      <c r="T59" s="35">
        <f t="shared" si="10"/>
        <v>6.2344107257183712</v>
      </c>
      <c r="U59" s="35">
        <f t="shared" si="10"/>
        <v>4.5485998344996972</v>
      </c>
      <c r="V59" s="35">
        <f t="shared" si="10"/>
        <v>7.4500795698074986</v>
      </c>
      <c r="W59" s="35">
        <f t="shared" si="10"/>
        <v>8.4939562937585613</v>
      </c>
      <c r="X59" s="35">
        <f t="shared" si="12"/>
        <v>4.5406316648505198</v>
      </c>
      <c r="Y59" s="31">
        <v>0</v>
      </c>
    </row>
    <row r="60" spans="1:25" ht="15.75">
      <c r="A60" s="9">
        <v>23</v>
      </c>
      <c r="B60" s="10" t="s">
        <v>59</v>
      </c>
      <c r="C60" s="11">
        <v>2</v>
      </c>
      <c r="D60" s="39">
        <f t="shared" si="1"/>
        <v>1417.5</v>
      </c>
      <c r="E60" s="6">
        <f t="shared" si="2"/>
        <v>700000</v>
      </c>
      <c r="F60" s="8">
        <f t="shared" si="11"/>
        <v>2523.15</v>
      </c>
      <c r="G60" s="16">
        <f t="shared" si="3"/>
        <v>795.6</v>
      </c>
      <c r="H60" s="8">
        <f t="shared" si="4"/>
        <v>100.8</v>
      </c>
      <c r="I60" s="3">
        <f t="shared" si="5"/>
        <v>2400</v>
      </c>
      <c r="J60" s="18">
        <f t="shared" si="6"/>
        <v>2806.65</v>
      </c>
      <c r="K60" s="20">
        <f t="shared" si="7"/>
        <v>75</v>
      </c>
      <c r="L60" s="31">
        <v>0</v>
      </c>
      <c r="N60" s="9">
        <v>23</v>
      </c>
      <c r="O60" s="10" t="s">
        <v>59</v>
      </c>
      <c r="P60" s="11">
        <v>2</v>
      </c>
      <c r="Q60" s="35">
        <f t="shared" si="8"/>
        <v>7.2566500356019068</v>
      </c>
      <c r="R60" s="35">
        <f t="shared" si="9"/>
        <v>13.458835614025542</v>
      </c>
      <c r="S60" s="35">
        <f t="shared" si="10"/>
        <v>7.8332633999059009</v>
      </c>
      <c r="T60" s="35">
        <f t="shared" si="10"/>
        <v>6.6790965469798174</v>
      </c>
      <c r="U60" s="35">
        <f t="shared" si="10"/>
        <v>4.6131383556372683</v>
      </c>
      <c r="V60" s="35">
        <f t="shared" si="10"/>
        <v>7.7832240163360371</v>
      </c>
      <c r="W60" s="35">
        <f t="shared" si="10"/>
        <v>7.9397468803083511</v>
      </c>
      <c r="X60" s="35">
        <f t="shared" si="12"/>
        <v>4.3174881135363101</v>
      </c>
      <c r="Y60" s="31">
        <v>0</v>
      </c>
    </row>
    <row r="61" spans="1:25" ht="15.75">
      <c r="A61" s="9">
        <v>24</v>
      </c>
      <c r="B61" s="10" t="s">
        <v>60</v>
      </c>
      <c r="C61" s="11">
        <v>1</v>
      </c>
      <c r="D61" s="39">
        <f t="shared" si="1"/>
        <v>1661.4</v>
      </c>
      <c r="E61" s="6">
        <f t="shared" si="2"/>
        <v>710000</v>
      </c>
      <c r="F61" s="8">
        <f t="shared" si="11"/>
        <v>2409.0300000000002</v>
      </c>
      <c r="G61" s="16">
        <f t="shared" si="3"/>
        <v>744.6</v>
      </c>
      <c r="H61" s="8">
        <f t="shared" si="4"/>
        <v>90.3</v>
      </c>
      <c r="I61" s="3">
        <f t="shared" si="5"/>
        <v>2080</v>
      </c>
      <c r="J61" s="18">
        <f t="shared" si="6"/>
        <v>3738.15</v>
      </c>
      <c r="K61" s="20">
        <f t="shared" si="7"/>
        <v>168.75</v>
      </c>
      <c r="L61" s="31">
        <v>0</v>
      </c>
      <c r="N61" s="9">
        <v>24</v>
      </c>
      <c r="O61" s="10" t="s">
        <v>60</v>
      </c>
      <c r="P61" s="11">
        <v>1</v>
      </c>
      <c r="Q61" s="35">
        <f t="shared" si="8"/>
        <v>7.4154158994049713</v>
      </c>
      <c r="R61" s="35">
        <f t="shared" si="9"/>
        <v>13.473020249017498</v>
      </c>
      <c r="S61" s="35">
        <f t="shared" si="10"/>
        <v>7.7869794558374545</v>
      </c>
      <c r="T61" s="35">
        <f t="shared" si="10"/>
        <v>6.6128471614386166</v>
      </c>
      <c r="U61" s="35">
        <f t="shared" si="10"/>
        <v>4.5031374604229395</v>
      </c>
      <c r="V61" s="35">
        <f t="shared" si="10"/>
        <v>7.6401231726953638</v>
      </c>
      <c r="W61" s="35">
        <f t="shared" si="10"/>
        <v>8.2263461156213005</v>
      </c>
      <c r="X61" s="35">
        <f t="shared" si="12"/>
        <v>5.1284183297526393</v>
      </c>
      <c r="Y61" s="31">
        <v>0</v>
      </c>
    </row>
    <row r="62" spans="1:25" ht="15.75">
      <c r="A62" s="9">
        <v>25</v>
      </c>
      <c r="B62" s="10" t="s">
        <v>61</v>
      </c>
      <c r="C62" s="11">
        <v>1</v>
      </c>
      <c r="D62" s="39">
        <f t="shared" si="1"/>
        <v>2242.8000000000006</v>
      </c>
      <c r="E62" s="6">
        <f t="shared" si="2"/>
        <v>890000</v>
      </c>
      <c r="F62" s="8">
        <f t="shared" si="11"/>
        <v>3812.7600000000011</v>
      </c>
      <c r="G62" s="16">
        <f t="shared" si="3"/>
        <v>714</v>
      </c>
      <c r="H62" s="8">
        <f t="shared" si="4"/>
        <v>107.10000000000001</v>
      </c>
      <c r="I62" s="3">
        <f t="shared" si="5"/>
        <v>2720</v>
      </c>
      <c r="J62" s="18">
        <f t="shared" si="6"/>
        <v>3139.9200000000005</v>
      </c>
      <c r="K62" s="20">
        <f t="shared" si="7"/>
        <v>150</v>
      </c>
      <c r="L62" s="31">
        <v>0</v>
      </c>
      <c r="N62" s="9">
        <v>25</v>
      </c>
      <c r="O62" s="10" t="s">
        <v>61</v>
      </c>
      <c r="P62" s="11">
        <v>1</v>
      </c>
      <c r="Q62" s="35">
        <f t="shared" si="8"/>
        <v>7.715480364249518</v>
      </c>
      <c r="R62" s="35">
        <f t="shared" si="9"/>
        <v>13.698976741708323</v>
      </c>
      <c r="S62" s="35">
        <f t="shared" si="10"/>
        <v>8.2461086153116874</v>
      </c>
      <c r="T62" s="35">
        <f t="shared" si="10"/>
        <v>6.5708829623395841</v>
      </c>
      <c r="U62" s="35">
        <f t="shared" si="10"/>
        <v>4.6737629774537028</v>
      </c>
      <c r="V62" s="35">
        <f t="shared" si="10"/>
        <v>7.9083871592900428</v>
      </c>
      <c r="W62" s="35">
        <f t="shared" si="10"/>
        <v>8.0519526008707309</v>
      </c>
      <c r="X62" s="35">
        <f t="shared" si="12"/>
        <v>5.0106352940962555</v>
      </c>
      <c r="Y62" s="31">
        <v>0</v>
      </c>
    </row>
    <row r="63" spans="1:25" ht="15.75">
      <c r="A63" s="9">
        <v>26</v>
      </c>
      <c r="B63" s="10" t="s">
        <v>62</v>
      </c>
      <c r="C63" s="11">
        <v>3.5</v>
      </c>
      <c r="D63" s="39">
        <f t="shared" si="1"/>
        <v>2349</v>
      </c>
      <c r="E63" s="6">
        <f t="shared" si="2"/>
        <v>870000</v>
      </c>
      <c r="F63" s="8">
        <f t="shared" si="11"/>
        <v>2231.5499999999997</v>
      </c>
      <c r="G63" s="16">
        <f t="shared" si="3"/>
        <v>765</v>
      </c>
      <c r="H63" s="8">
        <f t="shared" si="4"/>
        <v>105</v>
      </c>
      <c r="I63" s="3">
        <f t="shared" si="5"/>
        <v>2000</v>
      </c>
      <c r="J63" s="18">
        <f t="shared" si="6"/>
        <v>2184.5700000000002</v>
      </c>
      <c r="K63" s="20">
        <f t="shared" si="7"/>
        <v>176.78571428571428</v>
      </c>
      <c r="L63" s="31">
        <v>0</v>
      </c>
      <c r="N63" s="9">
        <v>26</v>
      </c>
      <c r="O63" s="10" t="s">
        <v>62</v>
      </c>
      <c r="P63" s="11">
        <v>3.5</v>
      </c>
      <c r="Q63" s="35">
        <f t="shared" si="8"/>
        <v>7.7617449846589128</v>
      </c>
      <c r="R63" s="35">
        <f t="shared" si="9"/>
        <v>13.676248490630767</v>
      </c>
      <c r="S63" s="35">
        <f t="shared" si="10"/>
        <v>7.7104516902713618</v>
      </c>
      <c r="T63" s="35">
        <f t="shared" si="10"/>
        <v>6.6398758338265358</v>
      </c>
      <c r="U63" s="35">
        <f t="shared" si="10"/>
        <v>4.6539603501575231</v>
      </c>
      <c r="V63" s="35">
        <f t="shared" si="10"/>
        <v>7.6009024595420822</v>
      </c>
      <c r="W63" s="35">
        <f t="shared" ref="W63:X126" si="13">LN(J63)</f>
        <v>7.6891742918240773</v>
      </c>
      <c r="X63" s="35">
        <f t="shared" si="12"/>
        <v>5.1749383453875319</v>
      </c>
      <c r="Y63" s="31">
        <v>0</v>
      </c>
    </row>
    <row r="64" spans="1:25" ht="15.75">
      <c r="A64" s="9">
        <v>27</v>
      </c>
      <c r="B64" s="10" t="s">
        <v>63</v>
      </c>
      <c r="C64" s="11">
        <v>1.25</v>
      </c>
      <c r="D64" s="39">
        <f t="shared" si="1"/>
        <v>4762.5599999999995</v>
      </c>
      <c r="E64" s="6">
        <f t="shared" si="2"/>
        <v>880000</v>
      </c>
      <c r="F64" s="8">
        <f t="shared" si="11"/>
        <v>5953.1999999999989</v>
      </c>
      <c r="G64" s="16">
        <f t="shared" si="3"/>
        <v>795.6</v>
      </c>
      <c r="H64" s="8">
        <f t="shared" si="4"/>
        <v>147</v>
      </c>
      <c r="I64" s="3">
        <f t="shared" si="5"/>
        <v>3080</v>
      </c>
      <c r="J64" s="18">
        <f t="shared" si="6"/>
        <v>7620.0959999999995</v>
      </c>
      <c r="K64" s="20">
        <f t="shared" si="7"/>
        <v>270</v>
      </c>
      <c r="L64" s="31">
        <v>0</v>
      </c>
      <c r="N64" s="9">
        <v>27</v>
      </c>
      <c r="O64" s="10" t="s">
        <v>63</v>
      </c>
      <c r="P64" s="11">
        <v>1.25</v>
      </c>
      <c r="Q64" s="35">
        <f t="shared" si="8"/>
        <v>8.4685406177807945</v>
      </c>
      <c r="R64" s="35">
        <f t="shared" si="9"/>
        <v>13.687677186454389</v>
      </c>
      <c r="S64" s="35">
        <f t="shared" si="10"/>
        <v>8.6916841690950033</v>
      </c>
      <c r="T64" s="35">
        <f t="shared" si="10"/>
        <v>6.6790965469798174</v>
      </c>
      <c r="U64" s="35">
        <f t="shared" si="10"/>
        <v>4.990432586778736</v>
      </c>
      <c r="V64" s="35">
        <f t="shared" si="10"/>
        <v>8.0326848759676199</v>
      </c>
      <c r="W64" s="35">
        <f t="shared" si="13"/>
        <v>8.9385442470265293</v>
      </c>
      <c r="X64" s="35">
        <f t="shared" si="12"/>
        <v>5.598421958998375</v>
      </c>
      <c r="Y64" s="31">
        <v>0</v>
      </c>
    </row>
    <row r="65" spans="1:25" ht="15.75">
      <c r="A65" s="9">
        <v>28</v>
      </c>
      <c r="B65" s="10" t="s">
        <v>64</v>
      </c>
      <c r="C65" s="11">
        <v>2</v>
      </c>
      <c r="D65" s="39">
        <f t="shared" si="1"/>
        <v>4797</v>
      </c>
      <c r="E65" s="6">
        <f t="shared" si="2"/>
        <v>900000</v>
      </c>
      <c r="F65" s="8">
        <f t="shared" si="11"/>
        <v>5996.25</v>
      </c>
      <c r="G65" s="16">
        <f t="shared" si="3"/>
        <v>765</v>
      </c>
      <c r="H65" s="8">
        <f t="shared" si="4"/>
        <v>140.70000000000002</v>
      </c>
      <c r="I65" s="3">
        <f t="shared" si="5"/>
        <v>2920</v>
      </c>
      <c r="J65" s="18">
        <f t="shared" si="6"/>
        <v>6236.1</v>
      </c>
      <c r="K65" s="20">
        <f t="shared" si="7"/>
        <v>187.5</v>
      </c>
      <c r="L65" s="31">
        <v>0</v>
      </c>
      <c r="N65" s="9">
        <v>28</v>
      </c>
      <c r="O65" s="10" t="s">
        <v>64</v>
      </c>
      <c r="P65" s="11">
        <v>2</v>
      </c>
      <c r="Q65" s="35">
        <f t="shared" si="8"/>
        <v>8.4757460015020634</v>
      </c>
      <c r="R65" s="35">
        <f t="shared" si="9"/>
        <v>13.710150042306449</v>
      </c>
      <c r="S65" s="35">
        <f t="shared" si="10"/>
        <v>8.698889552816274</v>
      </c>
      <c r="T65" s="35">
        <f t="shared" si="10"/>
        <v>6.6398758338265358</v>
      </c>
      <c r="U65" s="35">
        <f t="shared" si="10"/>
        <v>4.9466299641203433</v>
      </c>
      <c r="V65" s="35">
        <f t="shared" si="10"/>
        <v>7.9793388952623276</v>
      </c>
      <c r="W65" s="35">
        <f t="shared" si="13"/>
        <v>8.7381102659695546</v>
      </c>
      <c r="X65" s="35">
        <f t="shared" si="12"/>
        <v>5.2337788454104652</v>
      </c>
      <c r="Y65" s="31">
        <v>0</v>
      </c>
    </row>
    <row r="66" spans="1:25" ht="15.75">
      <c r="A66" s="9">
        <v>29</v>
      </c>
      <c r="B66" s="10" t="s">
        <v>65</v>
      </c>
      <c r="C66" s="11">
        <v>1.75</v>
      </c>
      <c r="D66" s="39">
        <f t="shared" si="1"/>
        <v>5223.4000000000005</v>
      </c>
      <c r="E66" s="6">
        <f t="shared" si="2"/>
        <v>910000</v>
      </c>
      <c r="F66" s="8">
        <f t="shared" si="11"/>
        <v>6529.25</v>
      </c>
      <c r="G66" s="16">
        <f t="shared" si="3"/>
        <v>693.60000000000014</v>
      </c>
      <c r="H66" s="8">
        <f t="shared" si="4"/>
        <v>157.5</v>
      </c>
      <c r="I66" s="3">
        <f t="shared" si="5"/>
        <v>3040</v>
      </c>
      <c r="J66" s="18">
        <f t="shared" si="6"/>
        <v>6790.42</v>
      </c>
      <c r="K66" s="20">
        <f t="shared" si="7"/>
        <v>267.85714285714283</v>
      </c>
      <c r="L66" s="31">
        <v>0</v>
      </c>
      <c r="N66" s="9">
        <v>29</v>
      </c>
      <c r="O66" s="10" t="s">
        <v>65</v>
      </c>
      <c r="P66" s="11">
        <v>1.75</v>
      </c>
      <c r="Q66" s="35">
        <f t="shared" si="8"/>
        <v>8.5609038098423706</v>
      </c>
      <c r="R66" s="35">
        <f t="shared" si="9"/>
        <v>13.721199878493033</v>
      </c>
      <c r="S66" s="35">
        <f t="shared" si="10"/>
        <v>8.7840473611565812</v>
      </c>
      <c r="T66" s="35">
        <f t="shared" si="10"/>
        <v>6.5418954254663326</v>
      </c>
      <c r="U66" s="35">
        <f t="shared" si="10"/>
        <v>5.0594254582656877</v>
      </c>
      <c r="V66" s="35">
        <f t="shared" si="10"/>
        <v>8.0196127944002669</v>
      </c>
      <c r="W66" s="35">
        <f t="shared" si="13"/>
        <v>8.8232680743098619</v>
      </c>
      <c r="X66" s="35">
        <f t="shared" si="12"/>
        <v>5.5904537893491977</v>
      </c>
      <c r="Y66" s="31">
        <v>0</v>
      </c>
    </row>
    <row r="67" spans="1:25" ht="15.75">
      <c r="A67" s="9">
        <v>30</v>
      </c>
      <c r="B67" s="10" t="s">
        <v>66</v>
      </c>
      <c r="C67" s="11">
        <v>1</v>
      </c>
      <c r="D67" s="39">
        <f t="shared" si="1"/>
        <v>5657.9999999999991</v>
      </c>
      <c r="E67" s="6">
        <f t="shared" si="2"/>
        <v>920000</v>
      </c>
      <c r="F67" s="8">
        <f t="shared" si="11"/>
        <v>7072.4999999999991</v>
      </c>
      <c r="G67" s="16">
        <f t="shared" si="3"/>
        <v>816</v>
      </c>
      <c r="H67" s="8">
        <f t="shared" si="4"/>
        <v>142.80000000000001</v>
      </c>
      <c r="I67" s="3">
        <f t="shared" si="5"/>
        <v>2080</v>
      </c>
      <c r="J67" s="18">
        <f t="shared" si="6"/>
        <v>7355.3999999999987</v>
      </c>
      <c r="K67" s="20">
        <f t="shared" si="7"/>
        <v>337.5</v>
      </c>
      <c r="L67" s="31">
        <v>0</v>
      </c>
      <c r="N67" s="9">
        <v>30</v>
      </c>
      <c r="O67" s="10" t="s">
        <v>66</v>
      </c>
      <c r="P67" s="11">
        <v>1</v>
      </c>
      <c r="Q67" s="35">
        <f t="shared" si="8"/>
        <v>8.640825751861513</v>
      </c>
      <c r="R67" s="35">
        <f t="shared" si="9"/>
        <v>13.732128949025222</v>
      </c>
      <c r="S67" s="35">
        <f t="shared" si="10"/>
        <v>8.8639693031757218</v>
      </c>
      <c r="T67" s="35">
        <f t="shared" si="10"/>
        <v>6.7044143549641069</v>
      </c>
      <c r="U67" s="35">
        <f t="shared" si="10"/>
        <v>4.9614450499054845</v>
      </c>
      <c r="V67" s="35">
        <f t="shared" si="10"/>
        <v>7.6401231726953638</v>
      </c>
      <c r="W67" s="35">
        <f t="shared" si="13"/>
        <v>8.9031900163290025</v>
      </c>
      <c r="X67" s="35">
        <f t="shared" si="12"/>
        <v>5.8215655103125847</v>
      </c>
      <c r="Y67" s="31">
        <v>0</v>
      </c>
    </row>
    <row r="68" spans="1:25" ht="15.75">
      <c r="A68" s="9">
        <v>31</v>
      </c>
      <c r="B68" s="10" t="s">
        <v>67</v>
      </c>
      <c r="C68" s="11">
        <v>2.5</v>
      </c>
      <c r="D68" s="39">
        <f t="shared" ref="D68:D131" si="14">D220/C220</f>
        <v>5165.9999999999991</v>
      </c>
      <c r="E68" s="6">
        <f t="shared" ref="E68:E131" si="15">E220/C220</f>
        <v>900000</v>
      </c>
      <c r="F68" s="8">
        <f t="shared" ref="F68:F131" si="16">F220/C220</f>
        <v>6715.8</v>
      </c>
      <c r="G68" s="16">
        <f t="shared" ref="G68:G131" si="17">G220/C220</f>
        <v>765</v>
      </c>
      <c r="H68" s="8">
        <f t="shared" ref="H68:H131" si="18">H220/C220</f>
        <v>163.80000000000001</v>
      </c>
      <c r="I68" s="3">
        <f t="shared" ref="I68:I131" si="19">I220/C220</f>
        <v>2640</v>
      </c>
      <c r="J68" s="18">
        <f t="shared" ref="J68:J131" si="20">J220/C220</f>
        <v>8782.1999999999989</v>
      </c>
      <c r="K68" s="20">
        <f t="shared" ref="K68:K131" si="21">K220/C220</f>
        <v>210</v>
      </c>
      <c r="L68" s="31">
        <v>0</v>
      </c>
      <c r="N68" s="9">
        <v>31</v>
      </c>
      <c r="O68" s="10" t="s">
        <v>67</v>
      </c>
      <c r="P68" s="11">
        <v>2.5</v>
      </c>
      <c r="Q68" s="35">
        <f t="shared" ref="Q68:Q131" si="22">LN(D68)</f>
        <v>8.5498539736557859</v>
      </c>
      <c r="R68" s="35">
        <f t="shared" ref="R68:R131" si="23">LN(E68)</f>
        <v>13.710150042306449</v>
      </c>
      <c r="S68" s="35">
        <f t="shared" ref="S68:V131" si="24">LN(F68)</f>
        <v>8.8122182381232772</v>
      </c>
      <c r="T68" s="35">
        <f t="shared" si="24"/>
        <v>6.6398758338265358</v>
      </c>
      <c r="U68" s="35">
        <f t="shared" si="24"/>
        <v>5.0986461714189693</v>
      </c>
      <c r="V68" s="35">
        <f t="shared" si="24"/>
        <v>7.8785341961403619</v>
      </c>
      <c r="W68" s="35">
        <f t="shared" si="13"/>
        <v>9.0804822247179562</v>
      </c>
      <c r="X68" s="35">
        <f t="shared" si="12"/>
        <v>5.3471075307174685</v>
      </c>
      <c r="Y68" s="31">
        <v>0</v>
      </c>
    </row>
    <row r="69" spans="1:25" ht="15.75">
      <c r="A69" s="9">
        <v>32</v>
      </c>
      <c r="B69" s="10" t="s">
        <v>68</v>
      </c>
      <c r="C69" s="11">
        <v>3</v>
      </c>
      <c r="D69" s="39">
        <f t="shared" si="14"/>
        <v>5110.2399999999989</v>
      </c>
      <c r="E69" s="6">
        <f t="shared" si="15"/>
        <v>820000</v>
      </c>
      <c r="F69" s="8">
        <f t="shared" si="16"/>
        <v>6643.311999999999</v>
      </c>
      <c r="G69" s="16">
        <f t="shared" si="17"/>
        <v>693.6</v>
      </c>
      <c r="H69" s="8">
        <f t="shared" si="18"/>
        <v>157.5</v>
      </c>
      <c r="I69" s="3">
        <f t="shared" si="19"/>
        <v>2920</v>
      </c>
      <c r="J69" s="18">
        <f t="shared" si="20"/>
        <v>9198.4319999999989</v>
      </c>
      <c r="K69" s="20">
        <f t="shared" si="21"/>
        <v>250</v>
      </c>
      <c r="L69" s="31">
        <v>0</v>
      </c>
      <c r="N69" s="9">
        <v>32</v>
      </c>
      <c r="O69" s="10" t="s">
        <v>68</v>
      </c>
      <c r="P69" s="11">
        <v>3</v>
      </c>
      <c r="Q69" s="35">
        <f t="shared" si="22"/>
        <v>8.5390016488267459</v>
      </c>
      <c r="R69" s="35">
        <f t="shared" si="23"/>
        <v>13.617059619240436</v>
      </c>
      <c r="S69" s="35">
        <f t="shared" si="24"/>
        <v>8.8013659132942372</v>
      </c>
      <c r="T69" s="35">
        <f t="shared" si="24"/>
        <v>6.5418954254663317</v>
      </c>
      <c r="U69" s="35">
        <f t="shared" si="24"/>
        <v>5.0594254582656877</v>
      </c>
      <c r="V69" s="35">
        <f t="shared" si="24"/>
        <v>7.9793388952623276</v>
      </c>
      <c r="W69" s="35">
        <f t="shared" si="13"/>
        <v>9.1267883137288646</v>
      </c>
      <c r="X69" s="35">
        <f t="shared" si="12"/>
        <v>5.521460917862246</v>
      </c>
      <c r="Y69" s="31">
        <v>0</v>
      </c>
    </row>
    <row r="70" spans="1:25" ht="15.75">
      <c r="A70" s="9">
        <v>33</v>
      </c>
      <c r="B70" s="10" t="s">
        <v>69</v>
      </c>
      <c r="C70" s="11">
        <v>0.6</v>
      </c>
      <c r="D70" s="39">
        <f t="shared" si="14"/>
        <v>4339.4400000000005</v>
      </c>
      <c r="E70" s="6">
        <f t="shared" si="15"/>
        <v>840000</v>
      </c>
      <c r="F70" s="8">
        <f t="shared" si="16"/>
        <v>5641.2720000000008</v>
      </c>
      <c r="G70" s="16">
        <f t="shared" si="17"/>
        <v>754.80000000000007</v>
      </c>
      <c r="H70" s="8">
        <f t="shared" si="18"/>
        <v>157.5</v>
      </c>
      <c r="I70" s="3">
        <f t="shared" si="19"/>
        <v>2800</v>
      </c>
      <c r="J70" s="18">
        <f t="shared" si="20"/>
        <v>7810.9920000000011</v>
      </c>
      <c r="K70" s="20">
        <f t="shared" si="21"/>
        <v>312.5</v>
      </c>
      <c r="L70" s="31">
        <v>0</v>
      </c>
      <c r="N70" s="9">
        <v>33</v>
      </c>
      <c r="O70" s="10" t="s">
        <v>69</v>
      </c>
      <c r="P70" s="11">
        <v>0.6</v>
      </c>
      <c r="Q70" s="35">
        <f t="shared" si="22"/>
        <v>8.3755005865110075</v>
      </c>
      <c r="R70" s="35">
        <f t="shared" si="23"/>
        <v>13.641157170819497</v>
      </c>
      <c r="S70" s="35">
        <f t="shared" si="24"/>
        <v>8.6378648509784988</v>
      </c>
      <c r="T70" s="35">
        <f t="shared" si="24"/>
        <v>6.626452813494395</v>
      </c>
      <c r="U70" s="35">
        <f t="shared" si="24"/>
        <v>5.0594254582656877</v>
      </c>
      <c r="V70" s="35">
        <f t="shared" si="24"/>
        <v>7.9373746961632952</v>
      </c>
      <c r="W70" s="35">
        <f t="shared" si="13"/>
        <v>8.9632872514131279</v>
      </c>
      <c r="X70" s="35">
        <f t="shared" si="12"/>
        <v>5.7446044691764566</v>
      </c>
      <c r="Y70" s="31">
        <v>0</v>
      </c>
    </row>
    <row r="71" spans="1:25" ht="15.75">
      <c r="A71" s="9">
        <v>34</v>
      </c>
      <c r="B71" s="10" t="s">
        <v>70</v>
      </c>
      <c r="C71" s="11">
        <v>0.9</v>
      </c>
      <c r="D71" s="39">
        <f t="shared" si="14"/>
        <v>4491.9599999999991</v>
      </c>
      <c r="E71" s="6">
        <f t="shared" si="15"/>
        <v>830000</v>
      </c>
      <c r="F71" s="8">
        <f t="shared" si="16"/>
        <v>5839.5479999999989</v>
      </c>
      <c r="G71" s="16">
        <f t="shared" si="17"/>
        <v>805.8</v>
      </c>
      <c r="H71" s="8">
        <f t="shared" si="18"/>
        <v>157.5</v>
      </c>
      <c r="I71" s="3">
        <f t="shared" si="19"/>
        <v>2800</v>
      </c>
      <c r="J71" s="18">
        <f t="shared" si="20"/>
        <v>6872.6987999999992</v>
      </c>
      <c r="K71" s="20">
        <f t="shared" si="21"/>
        <v>250</v>
      </c>
      <c r="L71" s="31">
        <v>0</v>
      </c>
      <c r="N71" s="9">
        <v>34</v>
      </c>
      <c r="O71" s="10" t="s">
        <v>70</v>
      </c>
      <c r="P71" s="11">
        <v>0.9</v>
      </c>
      <c r="Q71" s="35">
        <f t="shared" si="22"/>
        <v>8.4100444110991859</v>
      </c>
      <c r="R71" s="35">
        <f t="shared" si="23"/>
        <v>13.62918097977278</v>
      </c>
      <c r="S71" s="35">
        <f t="shared" si="24"/>
        <v>8.6724086755666754</v>
      </c>
      <c r="T71" s="35">
        <f t="shared" si="24"/>
        <v>6.6918355727572472</v>
      </c>
      <c r="U71" s="35">
        <f t="shared" si="24"/>
        <v>5.0594254582656877</v>
      </c>
      <c r="V71" s="35">
        <f t="shared" si="24"/>
        <v>7.9373746961632952</v>
      </c>
      <c r="W71" s="35">
        <f t="shared" si="13"/>
        <v>8.8353121465035294</v>
      </c>
      <c r="X71" s="35">
        <f t="shared" si="12"/>
        <v>5.521460917862246</v>
      </c>
      <c r="Y71" s="31">
        <v>0</v>
      </c>
    </row>
    <row r="72" spans="1:25" ht="15.75">
      <c r="A72" s="9">
        <v>35</v>
      </c>
      <c r="B72" s="10" t="s">
        <v>71</v>
      </c>
      <c r="C72" s="11">
        <v>1.75</v>
      </c>
      <c r="D72" s="39">
        <f t="shared" si="14"/>
        <v>4530.4999999999991</v>
      </c>
      <c r="E72" s="6">
        <f t="shared" si="15"/>
        <v>850000</v>
      </c>
      <c r="F72" s="8">
        <f t="shared" si="16"/>
        <v>5889.65</v>
      </c>
      <c r="G72" s="16">
        <f t="shared" si="17"/>
        <v>754.80000000000007</v>
      </c>
      <c r="H72" s="8">
        <f t="shared" si="18"/>
        <v>157.5</v>
      </c>
      <c r="I72" s="3">
        <f t="shared" si="19"/>
        <v>2720</v>
      </c>
      <c r="J72" s="18">
        <f t="shared" si="20"/>
        <v>8154.9</v>
      </c>
      <c r="K72" s="20">
        <f t="shared" si="21"/>
        <v>257.14285714285717</v>
      </c>
      <c r="L72" s="31">
        <v>0</v>
      </c>
      <c r="M72" s="41">
        <f>AVERAGE(K3:K72)</f>
        <v>308.0960884353741</v>
      </c>
      <c r="N72" s="9">
        <v>35</v>
      </c>
      <c r="O72" s="10" t="s">
        <v>71</v>
      </c>
      <c r="P72" s="11">
        <v>1.75</v>
      </c>
      <c r="Q72" s="35">
        <f t="shared" si="22"/>
        <v>8.418587587662115</v>
      </c>
      <c r="R72" s="35">
        <f t="shared" si="23"/>
        <v>13.652991628466498</v>
      </c>
      <c r="S72" s="35">
        <f t="shared" si="24"/>
        <v>8.6809518521296063</v>
      </c>
      <c r="T72" s="35">
        <f t="shared" si="24"/>
        <v>6.626452813494395</v>
      </c>
      <c r="U72" s="35">
        <f t="shared" si="24"/>
        <v>5.0594254582656877</v>
      </c>
      <c r="V72" s="35">
        <f t="shared" si="24"/>
        <v>7.9083871592900428</v>
      </c>
      <c r="W72" s="35">
        <f t="shared" si="13"/>
        <v>9.0063742525642336</v>
      </c>
      <c r="X72" s="35">
        <f t="shared" si="12"/>
        <v>5.5496317948289429</v>
      </c>
      <c r="Y72" s="31">
        <v>0</v>
      </c>
    </row>
    <row r="73" spans="1:25" ht="15.75">
      <c r="A73" s="1">
        <v>1</v>
      </c>
      <c r="B73" s="2" t="s">
        <v>2</v>
      </c>
      <c r="C73" s="1">
        <v>1</v>
      </c>
      <c r="D73" s="39">
        <f t="shared" si="14"/>
        <v>14939.54</v>
      </c>
      <c r="E73" s="6">
        <f t="shared" si="15"/>
        <v>890000</v>
      </c>
      <c r="F73" s="8">
        <f t="shared" si="16"/>
        <v>23305.682400000002</v>
      </c>
      <c r="G73" s="16">
        <f t="shared" si="17"/>
        <v>948.6</v>
      </c>
      <c r="H73" s="8">
        <f t="shared" si="18"/>
        <v>203.7</v>
      </c>
      <c r="I73" s="3">
        <f t="shared" si="19"/>
        <v>3600</v>
      </c>
      <c r="J73" s="18">
        <f t="shared" si="20"/>
        <v>10457.678</v>
      </c>
      <c r="K73" s="20">
        <f t="shared" si="21"/>
        <v>675</v>
      </c>
      <c r="L73" s="32">
        <v>1</v>
      </c>
      <c r="N73" s="1">
        <v>1</v>
      </c>
      <c r="O73" s="2" t="s">
        <v>2</v>
      </c>
      <c r="P73" s="1">
        <v>1</v>
      </c>
      <c r="Q73" s="35">
        <f t="shared" si="22"/>
        <v>9.6117666683868208</v>
      </c>
      <c r="R73" s="35">
        <f t="shared" si="23"/>
        <v>13.698976741708323</v>
      </c>
      <c r="S73" s="35">
        <f t="shared" si="24"/>
        <v>10.056452489648267</v>
      </c>
      <c r="T73" s="35">
        <f t="shared" si="24"/>
        <v>6.8549872134434811</v>
      </c>
      <c r="U73" s="35">
        <f t="shared" si="24"/>
        <v>5.3166483232327604</v>
      </c>
      <c r="V73" s="35">
        <f t="shared" si="24"/>
        <v>8.1886891244442008</v>
      </c>
      <c r="W73" s="35">
        <f t="shared" si="13"/>
        <v>9.2550917244480893</v>
      </c>
      <c r="X73" s="35">
        <f t="shared" si="12"/>
        <v>6.5147126908725301</v>
      </c>
      <c r="Y73" s="32">
        <v>1</v>
      </c>
    </row>
    <row r="74" spans="1:25" ht="15.75">
      <c r="A74" s="1">
        <v>2</v>
      </c>
      <c r="B74" s="2" t="s">
        <v>3</v>
      </c>
      <c r="C74" s="1">
        <v>6</v>
      </c>
      <c r="D74" s="39">
        <f t="shared" si="14"/>
        <v>15844.24</v>
      </c>
      <c r="E74" s="6">
        <f t="shared" si="15"/>
        <v>920000</v>
      </c>
      <c r="F74" s="8">
        <f t="shared" si="16"/>
        <v>24717.0144</v>
      </c>
      <c r="G74" s="16">
        <f t="shared" si="17"/>
        <v>969</v>
      </c>
      <c r="H74" s="8">
        <f t="shared" si="18"/>
        <v>205.79999999999998</v>
      </c>
      <c r="I74" s="3">
        <f t="shared" si="19"/>
        <v>3640</v>
      </c>
      <c r="J74" s="18">
        <f t="shared" si="20"/>
        <v>10457.198400000001</v>
      </c>
      <c r="K74" s="20">
        <f t="shared" si="21"/>
        <v>378.125</v>
      </c>
      <c r="L74" s="32">
        <v>1</v>
      </c>
      <c r="N74" s="1">
        <v>2</v>
      </c>
      <c r="O74" s="2" t="s">
        <v>3</v>
      </c>
      <c r="P74" s="1">
        <v>6</v>
      </c>
      <c r="Q74" s="35">
        <f t="shared" si="22"/>
        <v>9.6705613063170599</v>
      </c>
      <c r="R74" s="35">
        <f t="shared" si="23"/>
        <v>13.732128949025222</v>
      </c>
      <c r="S74" s="35">
        <f t="shared" si="24"/>
        <v>10.115247127578504</v>
      </c>
      <c r="T74" s="35">
        <f t="shared" si="24"/>
        <v>6.8762646118907664</v>
      </c>
      <c r="U74" s="35">
        <f t="shared" si="24"/>
        <v>5.326904823399949</v>
      </c>
      <c r="V74" s="35">
        <f t="shared" si="24"/>
        <v>8.1997389606307856</v>
      </c>
      <c r="W74" s="35">
        <f t="shared" si="13"/>
        <v>9.2550458623553933</v>
      </c>
      <c r="X74" s="35">
        <f t="shared" si="12"/>
        <v>5.9352248287851062</v>
      </c>
      <c r="Y74" s="32">
        <v>1</v>
      </c>
    </row>
    <row r="75" spans="1:25" ht="15.75">
      <c r="A75" s="1">
        <v>3</v>
      </c>
      <c r="B75" s="2" t="s">
        <v>4</v>
      </c>
      <c r="C75" s="1">
        <v>0.6</v>
      </c>
      <c r="D75" s="39">
        <f t="shared" si="14"/>
        <v>15347.2</v>
      </c>
      <c r="E75" s="6">
        <f t="shared" si="15"/>
        <v>880000</v>
      </c>
      <c r="F75" s="8">
        <f t="shared" si="16"/>
        <v>23941.632000000001</v>
      </c>
      <c r="G75" s="16">
        <f t="shared" si="17"/>
        <v>979.2</v>
      </c>
      <c r="H75" s="8">
        <f t="shared" si="18"/>
        <v>207.9</v>
      </c>
      <c r="I75" s="3">
        <f t="shared" si="19"/>
        <v>3960</v>
      </c>
      <c r="J75" s="18">
        <f t="shared" si="20"/>
        <v>9515.2639999999992</v>
      </c>
      <c r="K75" s="20">
        <f t="shared" si="21"/>
        <v>750</v>
      </c>
      <c r="L75" s="32">
        <v>1</v>
      </c>
      <c r="N75" s="1">
        <v>3</v>
      </c>
      <c r="O75" s="2" t="s">
        <v>4</v>
      </c>
      <c r="P75" s="1">
        <v>0.6</v>
      </c>
      <c r="Q75" s="35">
        <f t="shared" si="22"/>
        <v>9.6386883259530851</v>
      </c>
      <c r="R75" s="35">
        <f t="shared" si="23"/>
        <v>13.687677186454389</v>
      </c>
      <c r="S75" s="35">
        <f t="shared" si="24"/>
        <v>10.083374147214531</v>
      </c>
      <c r="T75" s="35">
        <f t="shared" si="24"/>
        <v>6.8867359117580618</v>
      </c>
      <c r="U75" s="35">
        <f t="shared" si="24"/>
        <v>5.3370571948639673</v>
      </c>
      <c r="V75" s="35">
        <f t="shared" si="24"/>
        <v>8.2839993042485265</v>
      </c>
      <c r="W75" s="35">
        <f t="shared" si="13"/>
        <v>9.1606525250100859</v>
      </c>
      <c r="X75" s="35">
        <f t="shared" si="12"/>
        <v>6.620073206530356</v>
      </c>
      <c r="Y75" s="32">
        <v>1</v>
      </c>
    </row>
    <row r="76" spans="1:25" ht="15.75">
      <c r="A76" s="1">
        <v>4</v>
      </c>
      <c r="B76" s="2" t="s">
        <v>5</v>
      </c>
      <c r="C76" s="1">
        <v>0.75</v>
      </c>
      <c r="D76" s="39">
        <f t="shared" si="14"/>
        <v>14715</v>
      </c>
      <c r="E76" s="6">
        <f t="shared" si="15"/>
        <v>900000</v>
      </c>
      <c r="F76" s="8">
        <f t="shared" si="16"/>
        <v>21336.75</v>
      </c>
      <c r="G76" s="16">
        <f t="shared" si="17"/>
        <v>979.19999999999993</v>
      </c>
      <c r="H76" s="8">
        <f t="shared" si="18"/>
        <v>184.79999999999998</v>
      </c>
      <c r="I76" s="3">
        <f t="shared" si="19"/>
        <v>3200</v>
      </c>
      <c r="J76" s="18">
        <f t="shared" si="20"/>
        <v>9564.75</v>
      </c>
      <c r="K76" s="20">
        <f t="shared" si="21"/>
        <v>275</v>
      </c>
      <c r="L76" s="32">
        <v>1</v>
      </c>
      <c r="N76" s="1">
        <v>4</v>
      </c>
      <c r="O76" s="2" t="s">
        <v>5</v>
      </c>
      <c r="P76" s="1">
        <v>0.75</v>
      </c>
      <c r="Q76" s="35">
        <f t="shared" si="22"/>
        <v>9.596622660667574</v>
      </c>
      <c r="R76" s="35">
        <f t="shared" si="23"/>
        <v>13.710150042306449</v>
      </c>
      <c r="S76" s="35">
        <f t="shared" si="24"/>
        <v>9.9681862171000564</v>
      </c>
      <c r="T76" s="35">
        <f t="shared" si="24"/>
        <v>6.8867359117580618</v>
      </c>
      <c r="U76" s="35">
        <f t="shared" si="24"/>
        <v>5.2192741592075835</v>
      </c>
      <c r="V76" s="35">
        <f t="shared" si="24"/>
        <v>8.0709060887878188</v>
      </c>
      <c r="W76" s="35">
        <f t="shared" si="13"/>
        <v>9.1658397445751181</v>
      </c>
      <c r="X76" s="35">
        <f t="shared" si="12"/>
        <v>5.6167710976665717</v>
      </c>
      <c r="Y76" s="32">
        <v>1</v>
      </c>
    </row>
    <row r="77" spans="1:25" ht="15.75">
      <c r="A77" s="1">
        <v>5</v>
      </c>
      <c r="B77" s="2" t="s">
        <v>6</v>
      </c>
      <c r="C77" s="1">
        <v>1</v>
      </c>
      <c r="D77" s="39">
        <f t="shared" si="14"/>
        <v>15155.36</v>
      </c>
      <c r="E77" s="6">
        <f t="shared" si="15"/>
        <v>880000</v>
      </c>
      <c r="F77" s="8">
        <f t="shared" si="16"/>
        <v>21975.272000000001</v>
      </c>
      <c r="G77" s="16">
        <f t="shared" si="17"/>
        <v>918</v>
      </c>
      <c r="H77" s="8">
        <f t="shared" si="18"/>
        <v>203.7</v>
      </c>
      <c r="I77" s="3">
        <f t="shared" si="19"/>
        <v>3720</v>
      </c>
      <c r="J77" s="18">
        <f t="shared" si="20"/>
        <v>10305.644800000002</v>
      </c>
      <c r="K77" s="20">
        <f t="shared" si="21"/>
        <v>412.5</v>
      </c>
      <c r="L77" s="32">
        <v>1</v>
      </c>
      <c r="N77" s="1">
        <v>5</v>
      </c>
      <c r="O77" s="2" t="s">
        <v>6</v>
      </c>
      <c r="P77" s="1">
        <v>1</v>
      </c>
      <c r="Q77" s="35">
        <f t="shared" si="22"/>
        <v>9.6261095437462263</v>
      </c>
      <c r="R77" s="35">
        <f t="shared" si="23"/>
        <v>13.687677186454389</v>
      </c>
      <c r="S77" s="35">
        <f t="shared" si="24"/>
        <v>9.9976731001787087</v>
      </c>
      <c r="T77" s="35">
        <f t="shared" si="24"/>
        <v>6.8221973906204907</v>
      </c>
      <c r="U77" s="35">
        <f t="shared" si="24"/>
        <v>5.3166483232327604</v>
      </c>
      <c r="V77" s="35">
        <f t="shared" si="24"/>
        <v>8.2214789472671921</v>
      </c>
      <c r="W77" s="35">
        <f t="shared" si="13"/>
        <v>9.2404470629342406</v>
      </c>
      <c r="X77" s="35">
        <f t="shared" si="12"/>
        <v>6.0222362057747354</v>
      </c>
      <c r="Y77" s="32">
        <v>1</v>
      </c>
    </row>
    <row r="78" spans="1:25" ht="15.75">
      <c r="A78" s="1">
        <v>6</v>
      </c>
      <c r="B78" s="2" t="s">
        <v>7</v>
      </c>
      <c r="C78" s="1">
        <v>1.25</v>
      </c>
      <c r="D78" s="39">
        <f t="shared" si="14"/>
        <v>15408.24</v>
      </c>
      <c r="E78" s="6">
        <f t="shared" si="15"/>
        <v>930000</v>
      </c>
      <c r="F78" s="8">
        <f t="shared" si="16"/>
        <v>22341.947999999997</v>
      </c>
      <c r="G78" s="16">
        <f t="shared" si="17"/>
        <v>938.4</v>
      </c>
      <c r="H78" s="8">
        <f t="shared" si="18"/>
        <v>199.5</v>
      </c>
      <c r="I78" s="3">
        <f t="shared" si="19"/>
        <v>3280</v>
      </c>
      <c r="J78" s="18">
        <f t="shared" si="20"/>
        <v>10015.356</v>
      </c>
      <c r="K78" s="20">
        <f t="shared" si="21"/>
        <v>540</v>
      </c>
      <c r="L78" s="32">
        <v>1</v>
      </c>
      <c r="N78" s="1">
        <v>6</v>
      </c>
      <c r="O78" s="2" t="s">
        <v>7</v>
      </c>
      <c r="P78" s="1">
        <v>1.25</v>
      </c>
      <c r="Q78" s="35">
        <f t="shared" si="22"/>
        <v>9.6426577102405844</v>
      </c>
      <c r="R78" s="35">
        <f t="shared" si="23"/>
        <v>13.742939865129438</v>
      </c>
      <c r="S78" s="35">
        <f t="shared" si="24"/>
        <v>10.014221266673067</v>
      </c>
      <c r="T78" s="35">
        <f t="shared" si="24"/>
        <v>6.8441762973392652</v>
      </c>
      <c r="U78" s="35">
        <f t="shared" si="24"/>
        <v>5.2958142363299183</v>
      </c>
      <c r="V78" s="35">
        <f t="shared" si="24"/>
        <v>8.09559870137819</v>
      </c>
      <c r="W78" s="35">
        <f t="shared" si="13"/>
        <v>9.2118747941481303</v>
      </c>
      <c r="X78" s="35">
        <f t="shared" si="12"/>
        <v>6.2915691395583204</v>
      </c>
      <c r="Y78" s="32">
        <v>1</v>
      </c>
    </row>
    <row r="79" spans="1:25" ht="15.75">
      <c r="A79" s="1">
        <v>7</v>
      </c>
      <c r="B79" s="2" t="s">
        <v>8</v>
      </c>
      <c r="C79" s="1">
        <v>1</v>
      </c>
      <c r="D79" s="39">
        <f t="shared" si="14"/>
        <v>16114.56</v>
      </c>
      <c r="E79" s="6">
        <f t="shared" si="15"/>
        <v>960000</v>
      </c>
      <c r="F79" s="8">
        <f t="shared" si="16"/>
        <v>23366.111999999997</v>
      </c>
      <c r="G79" s="16">
        <f t="shared" si="17"/>
        <v>948.6</v>
      </c>
      <c r="H79" s="8">
        <f t="shared" si="18"/>
        <v>205.79999999999998</v>
      </c>
      <c r="I79" s="3">
        <f t="shared" si="19"/>
        <v>3640</v>
      </c>
      <c r="J79" s="18">
        <f t="shared" si="20"/>
        <v>9829.8815999999988</v>
      </c>
      <c r="K79" s="20">
        <f t="shared" si="21"/>
        <v>450</v>
      </c>
      <c r="L79" s="32">
        <v>1</v>
      </c>
      <c r="N79" s="1">
        <v>7</v>
      </c>
      <c r="O79" s="2" t="s">
        <v>8</v>
      </c>
      <c r="P79" s="1">
        <v>1</v>
      </c>
      <c r="Q79" s="35">
        <f t="shared" si="22"/>
        <v>9.6874784901225173</v>
      </c>
      <c r="R79" s="35">
        <f t="shared" si="23"/>
        <v>13.77468856344402</v>
      </c>
      <c r="S79" s="35">
        <f t="shared" si="24"/>
        <v>10.059042046555001</v>
      </c>
      <c r="T79" s="35">
        <f t="shared" si="24"/>
        <v>6.8549872134434811</v>
      </c>
      <c r="U79" s="35">
        <f t="shared" si="24"/>
        <v>5.326904823399949</v>
      </c>
      <c r="V79" s="35">
        <f t="shared" si="24"/>
        <v>8.1997389606307856</v>
      </c>
      <c r="W79" s="35">
        <f t="shared" si="13"/>
        <v>9.1931821683077377</v>
      </c>
      <c r="X79" s="35">
        <f t="shared" si="12"/>
        <v>6.1092475827643655</v>
      </c>
      <c r="Y79" s="32">
        <v>1</v>
      </c>
    </row>
    <row r="80" spans="1:25" ht="15.75">
      <c r="A80" s="1">
        <v>8</v>
      </c>
      <c r="B80" s="2" t="s">
        <v>9</v>
      </c>
      <c r="C80" s="1">
        <v>0.6</v>
      </c>
      <c r="D80" s="39">
        <f t="shared" si="14"/>
        <v>14638.699999999999</v>
      </c>
      <c r="E80" s="6">
        <f t="shared" si="15"/>
        <v>850000</v>
      </c>
      <c r="F80" s="8">
        <f t="shared" si="16"/>
        <v>21958.05</v>
      </c>
      <c r="G80" s="16">
        <f t="shared" si="17"/>
        <v>948.60000000000014</v>
      </c>
      <c r="H80" s="8">
        <f t="shared" si="18"/>
        <v>197.4</v>
      </c>
      <c r="I80" s="3">
        <f t="shared" si="19"/>
        <v>3600</v>
      </c>
      <c r="J80" s="18">
        <f t="shared" si="20"/>
        <v>8490.4459999999999</v>
      </c>
      <c r="K80" s="20">
        <f t="shared" si="21"/>
        <v>687.5</v>
      </c>
      <c r="L80" s="32">
        <v>1</v>
      </c>
      <c r="N80" s="1">
        <v>8</v>
      </c>
      <c r="O80" s="2" t="s">
        <v>9</v>
      </c>
      <c r="P80" s="1">
        <v>0.6</v>
      </c>
      <c r="Q80" s="35">
        <f t="shared" si="22"/>
        <v>9.5914239857583361</v>
      </c>
      <c r="R80" s="35">
        <f t="shared" si="23"/>
        <v>13.652991628466498</v>
      </c>
      <c r="S80" s="35">
        <f t="shared" si="24"/>
        <v>9.9968890938664998</v>
      </c>
      <c r="T80" s="35">
        <f t="shared" si="24"/>
        <v>6.8549872134434811</v>
      </c>
      <c r="U80" s="35">
        <f t="shared" si="24"/>
        <v>5.2852321269993814</v>
      </c>
      <c r="V80" s="35">
        <f t="shared" si="24"/>
        <v>8.1886891244442008</v>
      </c>
      <c r="W80" s="35">
        <f t="shared" si="13"/>
        <v>9.0466968103166643</v>
      </c>
      <c r="X80" s="35">
        <f t="shared" si="12"/>
        <v>6.5330618295407268</v>
      </c>
      <c r="Y80" s="32">
        <v>1</v>
      </c>
    </row>
    <row r="81" spans="1:25" ht="15.75">
      <c r="A81" s="1">
        <v>9</v>
      </c>
      <c r="B81" s="2" t="s">
        <v>10</v>
      </c>
      <c r="C81" s="1">
        <v>1.5</v>
      </c>
      <c r="D81" s="39">
        <f t="shared" si="14"/>
        <v>13154.65</v>
      </c>
      <c r="E81" s="6">
        <f t="shared" si="15"/>
        <v>950000</v>
      </c>
      <c r="F81" s="8">
        <f t="shared" si="16"/>
        <v>19731.974999999999</v>
      </c>
      <c r="G81" s="16">
        <f t="shared" si="17"/>
        <v>897.6</v>
      </c>
      <c r="H81" s="8">
        <f t="shared" si="18"/>
        <v>199.5</v>
      </c>
      <c r="I81" s="3">
        <f t="shared" si="19"/>
        <v>3960</v>
      </c>
      <c r="J81" s="18">
        <f t="shared" si="20"/>
        <v>8024.3364999999985</v>
      </c>
      <c r="K81" s="20">
        <f t="shared" si="21"/>
        <v>550</v>
      </c>
      <c r="L81" s="32">
        <v>1</v>
      </c>
      <c r="N81" s="1">
        <v>9</v>
      </c>
      <c r="O81" s="2" t="s">
        <v>10</v>
      </c>
      <c r="P81" s="1">
        <v>1.5</v>
      </c>
      <c r="Q81" s="35">
        <f t="shared" si="22"/>
        <v>9.4845305872671641</v>
      </c>
      <c r="R81" s="35">
        <f t="shared" si="23"/>
        <v>13.764217263576723</v>
      </c>
      <c r="S81" s="35">
        <f t="shared" si="24"/>
        <v>9.8899956953753279</v>
      </c>
      <c r="T81" s="35">
        <f t="shared" si="24"/>
        <v>6.7997245347684316</v>
      </c>
      <c r="U81" s="35">
        <f t="shared" si="24"/>
        <v>5.2958142363299183</v>
      </c>
      <c r="V81" s="35">
        <f t="shared" si="24"/>
        <v>8.2839993042485265</v>
      </c>
      <c r="W81" s="35">
        <f t="shared" si="13"/>
        <v>8.9902342654523828</v>
      </c>
      <c r="X81" s="35">
        <f t="shared" si="12"/>
        <v>6.3099182782265162</v>
      </c>
      <c r="Y81" s="32">
        <v>1</v>
      </c>
    </row>
    <row r="82" spans="1:25" ht="15.75">
      <c r="A82" s="1">
        <v>10</v>
      </c>
      <c r="B82" s="2" t="s">
        <v>11</v>
      </c>
      <c r="C82" s="1">
        <v>1</v>
      </c>
      <c r="D82" s="39">
        <f t="shared" si="14"/>
        <v>12739.24</v>
      </c>
      <c r="E82" s="6">
        <f t="shared" si="15"/>
        <v>920000</v>
      </c>
      <c r="F82" s="8">
        <f t="shared" si="16"/>
        <v>19108.86</v>
      </c>
      <c r="G82" s="16">
        <f t="shared" si="17"/>
        <v>928.2</v>
      </c>
      <c r="H82" s="8">
        <f t="shared" si="18"/>
        <v>205.79999999999998</v>
      </c>
      <c r="I82" s="3">
        <f t="shared" si="19"/>
        <v>3800</v>
      </c>
      <c r="J82" s="18">
        <f t="shared" si="20"/>
        <v>7643.5439999999999</v>
      </c>
      <c r="K82" s="20">
        <f t="shared" si="21"/>
        <v>562.5</v>
      </c>
      <c r="L82" s="32">
        <v>1</v>
      </c>
      <c r="N82" s="1">
        <v>10</v>
      </c>
      <c r="O82" s="2" t="s">
        <v>11</v>
      </c>
      <c r="P82" s="1">
        <v>1</v>
      </c>
      <c r="Q82" s="35">
        <f t="shared" si="22"/>
        <v>9.452442272715663</v>
      </c>
      <c r="R82" s="35">
        <f t="shared" si="23"/>
        <v>13.732128949025222</v>
      </c>
      <c r="S82" s="35">
        <f t="shared" si="24"/>
        <v>9.8579073808238267</v>
      </c>
      <c r="T82" s="35">
        <f t="shared" si="24"/>
        <v>6.8332472268070754</v>
      </c>
      <c r="U82" s="35">
        <f t="shared" si="24"/>
        <v>5.326904823399949</v>
      </c>
      <c r="V82" s="35">
        <f t="shared" si="24"/>
        <v>8.2427563457144775</v>
      </c>
      <c r="W82" s="35">
        <f t="shared" si="13"/>
        <v>8.9416166489496725</v>
      </c>
      <c r="X82" s="35">
        <f t="shared" si="12"/>
        <v>6.3323911340785752</v>
      </c>
      <c r="Y82" s="32">
        <v>1</v>
      </c>
    </row>
    <row r="83" spans="1:25" ht="15.75">
      <c r="A83" s="1">
        <v>11</v>
      </c>
      <c r="B83" s="2" t="s">
        <v>12</v>
      </c>
      <c r="C83" s="1">
        <v>0.9</v>
      </c>
      <c r="D83" s="39">
        <f t="shared" si="14"/>
        <v>12802.8</v>
      </c>
      <c r="E83" s="6">
        <f t="shared" si="15"/>
        <v>940000</v>
      </c>
      <c r="F83" s="8">
        <f t="shared" si="16"/>
        <v>19332.227999999999</v>
      </c>
      <c r="G83" s="16">
        <f t="shared" si="17"/>
        <v>938.40000000000009</v>
      </c>
      <c r="H83" s="8">
        <f t="shared" si="18"/>
        <v>207.89999999999998</v>
      </c>
      <c r="I83" s="3">
        <f t="shared" si="19"/>
        <v>3720</v>
      </c>
      <c r="J83" s="18">
        <f t="shared" si="20"/>
        <v>7553.652</v>
      </c>
      <c r="K83" s="20">
        <f t="shared" si="21"/>
        <v>625</v>
      </c>
      <c r="L83" s="32">
        <v>1</v>
      </c>
      <c r="N83" s="1">
        <v>11</v>
      </c>
      <c r="O83" s="2" t="s">
        <v>12</v>
      </c>
      <c r="P83" s="1">
        <v>0.9</v>
      </c>
      <c r="Q83" s="35">
        <f t="shared" si="22"/>
        <v>9.4574191759854163</v>
      </c>
      <c r="R83" s="35">
        <f t="shared" si="23"/>
        <v>13.753635154246187</v>
      </c>
      <c r="S83" s="35">
        <f t="shared" si="24"/>
        <v>9.8695288268122496</v>
      </c>
      <c r="T83" s="35">
        <f t="shared" si="24"/>
        <v>6.8441762973392661</v>
      </c>
      <c r="U83" s="35">
        <f t="shared" si="24"/>
        <v>5.3370571948639673</v>
      </c>
      <c r="V83" s="35">
        <f t="shared" si="24"/>
        <v>8.2214789472671921</v>
      </c>
      <c r="W83" s="35">
        <f t="shared" si="13"/>
        <v>8.9297864339030433</v>
      </c>
      <c r="X83" s="35">
        <f t="shared" si="13"/>
        <v>6.4377516497364011</v>
      </c>
      <c r="Y83" s="32">
        <v>1</v>
      </c>
    </row>
    <row r="84" spans="1:25" ht="15.75">
      <c r="A84" s="1">
        <v>12</v>
      </c>
      <c r="B84" s="2" t="s">
        <v>13</v>
      </c>
      <c r="C84" s="1">
        <v>1.8</v>
      </c>
      <c r="D84" s="39">
        <f t="shared" si="14"/>
        <v>13656.32</v>
      </c>
      <c r="E84" s="6">
        <f t="shared" si="15"/>
        <v>940000</v>
      </c>
      <c r="F84" s="8">
        <f t="shared" si="16"/>
        <v>20621.0432</v>
      </c>
      <c r="G84" s="16">
        <f t="shared" si="17"/>
        <v>928.19999999999993</v>
      </c>
      <c r="H84" s="8">
        <f t="shared" si="18"/>
        <v>186.9</v>
      </c>
      <c r="I84" s="3">
        <f t="shared" si="19"/>
        <v>3600</v>
      </c>
      <c r="J84" s="18">
        <f t="shared" si="20"/>
        <v>8193.7919999999995</v>
      </c>
      <c r="K84" s="20">
        <f t="shared" si="21"/>
        <v>468.75</v>
      </c>
      <c r="L84" s="32">
        <v>1</v>
      </c>
      <c r="N84" s="1">
        <v>12</v>
      </c>
      <c r="O84" s="2" t="s">
        <v>13</v>
      </c>
      <c r="P84" s="1">
        <v>1.8</v>
      </c>
      <c r="Q84" s="35">
        <f t="shared" si="22"/>
        <v>9.5219576971229873</v>
      </c>
      <c r="R84" s="35">
        <f t="shared" si="23"/>
        <v>13.753635154246187</v>
      </c>
      <c r="S84" s="35">
        <f t="shared" si="24"/>
        <v>9.9340673479498207</v>
      </c>
      <c r="T84" s="35">
        <f t="shared" si="24"/>
        <v>6.8332472268070754</v>
      </c>
      <c r="U84" s="35">
        <f t="shared" si="24"/>
        <v>5.2305737144615172</v>
      </c>
      <c r="V84" s="35">
        <f t="shared" si="24"/>
        <v>8.1886891244442008</v>
      </c>
      <c r="W84" s="35">
        <f t="shared" si="13"/>
        <v>9.0111320733569968</v>
      </c>
      <c r="X84" s="35">
        <f t="shared" si="13"/>
        <v>6.1500695772846203</v>
      </c>
      <c r="Y84" s="32">
        <v>1</v>
      </c>
    </row>
    <row r="85" spans="1:25" ht="15.75">
      <c r="A85" s="1">
        <v>13</v>
      </c>
      <c r="B85" s="2" t="s">
        <v>14</v>
      </c>
      <c r="C85" s="1">
        <v>1.2</v>
      </c>
      <c r="D85" s="39">
        <f t="shared" si="14"/>
        <v>12939</v>
      </c>
      <c r="E85" s="6">
        <f t="shared" si="15"/>
        <v>950000</v>
      </c>
      <c r="F85" s="8">
        <f t="shared" si="16"/>
        <v>19537.890000000003</v>
      </c>
      <c r="G85" s="16">
        <f t="shared" si="17"/>
        <v>948.60000000000014</v>
      </c>
      <c r="H85" s="8">
        <f t="shared" si="18"/>
        <v>197.4</v>
      </c>
      <c r="I85" s="3">
        <f t="shared" si="19"/>
        <v>3560</v>
      </c>
      <c r="J85" s="18">
        <f t="shared" si="20"/>
        <v>7634.01</v>
      </c>
      <c r="K85" s="20">
        <f t="shared" si="21"/>
        <v>468.75</v>
      </c>
      <c r="L85" s="32">
        <v>1</v>
      </c>
      <c r="N85" s="1">
        <v>13</v>
      </c>
      <c r="O85" s="2" t="s">
        <v>14</v>
      </c>
      <c r="P85" s="1">
        <v>1.2</v>
      </c>
      <c r="Q85" s="35">
        <f t="shared" si="22"/>
        <v>9.4680012853159532</v>
      </c>
      <c r="R85" s="35">
        <f t="shared" si="23"/>
        <v>13.764217263576723</v>
      </c>
      <c r="S85" s="35">
        <f t="shared" si="24"/>
        <v>9.8801109361427866</v>
      </c>
      <c r="T85" s="35">
        <f t="shared" si="24"/>
        <v>6.8549872134434811</v>
      </c>
      <c r="U85" s="35">
        <f t="shared" si="24"/>
        <v>5.2852321269993814</v>
      </c>
      <c r="V85" s="35">
        <f t="shared" si="24"/>
        <v>8.1775158238460754</v>
      </c>
      <c r="W85" s="35">
        <f t="shared" si="13"/>
        <v>8.9403685432335802</v>
      </c>
      <c r="X85" s="35">
        <f t="shared" si="13"/>
        <v>6.1500695772846203</v>
      </c>
      <c r="Y85" s="32">
        <v>1</v>
      </c>
    </row>
    <row r="86" spans="1:25" ht="15.75">
      <c r="A86" s="1">
        <v>14</v>
      </c>
      <c r="B86" s="2" t="s">
        <v>15</v>
      </c>
      <c r="C86" s="1">
        <v>0.5</v>
      </c>
      <c r="D86" s="39">
        <f t="shared" si="14"/>
        <v>12455.49</v>
      </c>
      <c r="E86" s="6">
        <f t="shared" si="15"/>
        <v>930000</v>
      </c>
      <c r="F86" s="8">
        <f t="shared" si="16"/>
        <v>11209.941000000001</v>
      </c>
      <c r="G86" s="16">
        <f t="shared" si="17"/>
        <v>907.80000000000007</v>
      </c>
      <c r="H86" s="8">
        <f t="shared" si="18"/>
        <v>189</v>
      </c>
      <c r="I86" s="3">
        <f t="shared" si="19"/>
        <v>3520</v>
      </c>
      <c r="J86" s="18">
        <f t="shared" si="20"/>
        <v>9341.6175000000003</v>
      </c>
      <c r="K86" s="20">
        <f t="shared" si="21"/>
        <v>412.5</v>
      </c>
      <c r="L86" s="32">
        <v>1</v>
      </c>
      <c r="N86" s="1">
        <v>14</v>
      </c>
      <c r="O86" s="2" t="s">
        <v>15</v>
      </c>
      <c r="P86" s="1">
        <v>0.5</v>
      </c>
      <c r="Q86" s="35">
        <f t="shared" si="22"/>
        <v>9.4299167685522871</v>
      </c>
      <c r="R86" s="35">
        <f t="shared" si="23"/>
        <v>13.742939865129438</v>
      </c>
      <c r="S86" s="35">
        <f t="shared" si="24"/>
        <v>9.3245562528944603</v>
      </c>
      <c r="T86" s="35">
        <f t="shared" si="24"/>
        <v>6.8110240900223653</v>
      </c>
      <c r="U86" s="35">
        <f t="shared" si="24"/>
        <v>5.2417470150596426</v>
      </c>
      <c r="V86" s="35">
        <f t="shared" si="24"/>
        <v>8.1662162685921427</v>
      </c>
      <c r="W86" s="35">
        <f t="shared" si="13"/>
        <v>9.1422346961005054</v>
      </c>
      <c r="X86" s="35">
        <f t="shared" si="13"/>
        <v>6.0222362057747354</v>
      </c>
      <c r="Y86" s="32">
        <v>1</v>
      </c>
    </row>
    <row r="87" spans="1:25" ht="15.75">
      <c r="A87" s="1">
        <v>15</v>
      </c>
      <c r="B87" s="2" t="s">
        <v>16</v>
      </c>
      <c r="C87" s="1">
        <v>1</v>
      </c>
      <c r="D87" s="39">
        <f t="shared" si="14"/>
        <v>12235.3</v>
      </c>
      <c r="E87" s="6">
        <f t="shared" si="15"/>
        <v>980000</v>
      </c>
      <c r="F87" s="8">
        <f t="shared" si="16"/>
        <v>11011.77</v>
      </c>
      <c r="G87" s="16">
        <f t="shared" si="17"/>
        <v>928.2</v>
      </c>
      <c r="H87" s="8">
        <f t="shared" si="18"/>
        <v>178.5</v>
      </c>
      <c r="I87" s="3">
        <f t="shared" si="19"/>
        <v>3600</v>
      </c>
      <c r="J87" s="18">
        <f t="shared" si="20"/>
        <v>8809.4159999999993</v>
      </c>
      <c r="K87" s="20">
        <f t="shared" si="21"/>
        <v>375</v>
      </c>
      <c r="L87" s="32">
        <v>1</v>
      </c>
      <c r="N87" s="1">
        <v>15</v>
      </c>
      <c r="O87" s="2" t="s">
        <v>16</v>
      </c>
      <c r="P87" s="1">
        <v>1</v>
      </c>
      <c r="Q87" s="35">
        <f t="shared" si="22"/>
        <v>9.4120804953963546</v>
      </c>
      <c r="R87" s="35">
        <f t="shared" si="23"/>
        <v>13.795307850646754</v>
      </c>
      <c r="S87" s="35">
        <f t="shared" si="24"/>
        <v>9.3067199797385278</v>
      </c>
      <c r="T87" s="35">
        <f t="shared" si="24"/>
        <v>6.8332472268070754</v>
      </c>
      <c r="U87" s="35">
        <f t="shared" si="24"/>
        <v>5.1845886012196933</v>
      </c>
      <c r="V87" s="35">
        <f t="shared" si="24"/>
        <v>8.1886891244442008</v>
      </c>
      <c r="W87" s="35">
        <f t="shared" si="13"/>
        <v>9.0835764284243172</v>
      </c>
      <c r="X87" s="35">
        <f t="shared" si="13"/>
        <v>5.9269260259704106</v>
      </c>
      <c r="Y87" s="32">
        <v>1</v>
      </c>
    </row>
    <row r="88" spans="1:25" ht="15.75">
      <c r="A88" s="1">
        <v>16</v>
      </c>
      <c r="B88" s="2" t="s">
        <v>17</v>
      </c>
      <c r="C88" s="1">
        <v>0.5</v>
      </c>
      <c r="D88" s="39">
        <f t="shared" si="14"/>
        <v>8836</v>
      </c>
      <c r="E88" s="6">
        <f t="shared" si="15"/>
        <v>940000</v>
      </c>
      <c r="F88" s="8">
        <f t="shared" si="16"/>
        <v>7952.4000000000005</v>
      </c>
      <c r="G88" s="16">
        <f t="shared" si="17"/>
        <v>754.8</v>
      </c>
      <c r="H88" s="8">
        <f t="shared" si="18"/>
        <v>178.5</v>
      </c>
      <c r="I88" s="3">
        <f t="shared" si="19"/>
        <v>3000</v>
      </c>
      <c r="J88" s="18">
        <f t="shared" si="20"/>
        <v>6450.28</v>
      </c>
      <c r="K88" s="20">
        <f t="shared" si="21"/>
        <v>187.5</v>
      </c>
      <c r="L88" s="32">
        <v>1</v>
      </c>
      <c r="N88" s="1">
        <v>16</v>
      </c>
      <c r="O88" s="2" t="s">
        <v>17</v>
      </c>
      <c r="P88" s="1">
        <v>0.5</v>
      </c>
      <c r="Q88" s="35">
        <f t="shared" si="22"/>
        <v>9.0865895645400077</v>
      </c>
      <c r="R88" s="35">
        <f t="shared" si="23"/>
        <v>13.753635154246187</v>
      </c>
      <c r="S88" s="35">
        <f t="shared" si="24"/>
        <v>8.9812290488821809</v>
      </c>
      <c r="T88" s="35">
        <f t="shared" si="24"/>
        <v>6.626452813494395</v>
      </c>
      <c r="U88" s="35">
        <f t="shared" si="24"/>
        <v>5.1845886012196933</v>
      </c>
      <c r="V88" s="35">
        <f t="shared" si="24"/>
        <v>8.0063675676502459</v>
      </c>
      <c r="W88" s="35">
        <f t="shared" si="13"/>
        <v>8.7718788197003068</v>
      </c>
      <c r="X88" s="35">
        <f t="shared" si="13"/>
        <v>5.2337788454104652</v>
      </c>
      <c r="Y88" s="32">
        <v>1</v>
      </c>
    </row>
    <row r="89" spans="1:25" ht="15.75">
      <c r="A89" s="1">
        <v>17</v>
      </c>
      <c r="B89" s="2" t="s">
        <v>18</v>
      </c>
      <c r="C89" s="1">
        <v>0.6</v>
      </c>
      <c r="D89" s="39">
        <f t="shared" si="14"/>
        <v>8730</v>
      </c>
      <c r="E89" s="6">
        <f t="shared" si="15"/>
        <v>900000</v>
      </c>
      <c r="F89" s="8">
        <f t="shared" si="16"/>
        <v>7857</v>
      </c>
      <c r="G89" s="16">
        <f t="shared" si="17"/>
        <v>897.60000000000014</v>
      </c>
      <c r="H89" s="8">
        <f t="shared" si="18"/>
        <v>184.8</v>
      </c>
      <c r="I89" s="3">
        <f t="shared" si="19"/>
        <v>3120</v>
      </c>
      <c r="J89" s="18">
        <f t="shared" si="20"/>
        <v>5150.7</v>
      </c>
      <c r="K89" s="20">
        <f t="shared" si="21"/>
        <v>125</v>
      </c>
      <c r="L89" s="32">
        <v>1</v>
      </c>
      <c r="N89" s="1">
        <v>17</v>
      </c>
      <c r="O89" s="2" t="s">
        <v>18</v>
      </c>
      <c r="P89" s="1">
        <v>0.6</v>
      </c>
      <c r="Q89" s="35">
        <f t="shared" si="22"/>
        <v>9.0745206488336478</v>
      </c>
      <c r="R89" s="35">
        <f t="shared" si="23"/>
        <v>13.710150042306449</v>
      </c>
      <c r="S89" s="35">
        <f t="shared" si="24"/>
        <v>8.9691601331758211</v>
      </c>
      <c r="T89" s="35">
        <f t="shared" si="24"/>
        <v>6.7997245347684316</v>
      </c>
      <c r="U89" s="35">
        <f t="shared" si="24"/>
        <v>5.2192741592075835</v>
      </c>
      <c r="V89" s="35">
        <f t="shared" si="24"/>
        <v>8.0455882808035284</v>
      </c>
      <c r="W89" s="35">
        <f t="shared" si="13"/>
        <v>8.5468879067512766</v>
      </c>
      <c r="X89" s="35">
        <f t="shared" si="13"/>
        <v>4.8283137373023015</v>
      </c>
      <c r="Y89" s="32">
        <v>1</v>
      </c>
    </row>
    <row r="90" spans="1:25" ht="15.75">
      <c r="A90" s="1">
        <v>18</v>
      </c>
      <c r="B90" s="2" t="s">
        <v>19</v>
      </c>
      <c r="C90" s="1">
        <v>1.5</v>
      </c>
      <c r="D90" s="39">
        <f t="shared" si="14"/>
        <v>7802</v>
      </c>
      <c r="E90" s="6">
        <f t="shared" si="15"/>
        <v>940000</v>
      </c>
      <c r="F90" s="8">
        <f t="shared" si="16"/>
        <v>7802</v>
      </c>
      <c r="G90" s="16">
        <f t="shared" si="17"/>
        <v>795.6</v>
      </c>
      <c r="H90" s="8">
        <f t="shared" si="18"/>
        <v>193.20000000000002</v>
      </c>
      <c r="I90" s="3">
        <f t="shared" si="19"/>
        <v>3200</v>
      </c>
      <c r="J90" s="18">
        <f t="shared" si="20"/>
        <v>4603.1799999999994</v>
      </c>
      <c r="K90" s="20">
        <f t="shared" si="21"/>
        <v>300</v>
      </c>
      <c r="L90" s="32">
        <v>1</v>
      </c>
      <c r="N90" s="1">
        <v>18</v>
      </c>
      <c r="O90" s="2" t="s">
        <v>19</v>
      </c>
      <c r="P90" s="1">
        <v>1.5</v>
      </c>
      <c r="Q90" s="35">
        <f t="shared" si="22"/>
        <v>8.9621353900666012</v>
      </c>
      <c r="R90" s="35">
        <f t="shared" si="23"/>
        <v>13.753635154246187</v>
      </c>
      <c r="S90" s="35">
        <f t="shared" si="24"/>
        <v>8.9621353900666012</v>
      </c>
      <c r="T90" s="35">
        <f t="shared" si="24"/>
        <v>6.6790965469798174</v>
      </c>
      <c r="U90" s="35">
        <f t="shared" si="24"/>
        <v>5.263725921778418</v>
      </c>
      <c r="V90" s="35">
        <f t="shared" si="24"/>
        <v>8.0709060887878188</v>
      </c>
      <c r="W90" s="35">
        <f t="shared" si="13"/>
        <v>8.43450264798423</v>
      </c>
      <c r="X90" s="35">
        <f t="shared" si="13"/>
        <v>5.7037824746562009</v>
      </c>
      <c r="Y90" s="32">
        <v>1</v>
      </c>
    </row>
    <row r="91" spans="1:25" ht="15.75">
      <c r="A91" s="1">
        <v>19</v>
      </c>
      <c r="B91" s="2" t="s">
        <v>20</v>
      </c>
      <c r="C91" s="1">
        <v>1</v>
      </c>
      <c r="D91" s="39">
        <f t="shared" si="14"/>
        <v>7268</v>
      </c>
      <c r="E91" s="6">
        <f t="shared" si="15"/>
        <v>920000</v>
      </c>
      <c r="F91" s="8">
        <f t="shared" si="16"/>
        <v>7268</v>
      </c>
      <c r="G91" s="16">
        <f t="shared" si="17"/>
        <v>703.8</v>
      </c>
      <c r="H91" s="8">
        <f t="shared" si="18"/>
        <v>203.7</v>
      </c>
      <c r="I91" s="3">
        <f t="shared" si="19"/>
        <v>3080</v>
      </c>
      <c r="J91" s="18">
        <f t="shared" si="20"/>
        <v>4433.4799999999996</v>
      </c>
      <c r="K91" s="20">
        <f t="shared" si="21"/>
        <v>281.25</v>
      </c>
      <c r="L91" s="32">
        <v>1</v>
      </c>
      <c r="N91" s="1">
        <v>19</v>
      </c>
      <c r="O91" s="2" t="s">
        <v>20</v>
      </c>
      <c r="P91" s="1">
        <v>1</v>
      </c>
      <c r="Q91" s="35">
        <f t="shared" si="22"/>
        <v>8.8912364295160611</v>
      </c>
      <c r="R91" s="35">
        <f t="shared" si="23"/>
        <v>13.732128949025222</v>
      </c>
      <c r="S91" s="35">
        <f t="shared" si="24"/>
        <v>8.8912364295160611</v>
      </c>
      <c r="T91" s="35">
        <f t="shared" si="24"/>
        <v>6.5564942248874845</v>
      </c>
      <c r="U91" s="35">
        <f t="shared" si="24"/>
        <v>5.3166483232327604</v>
      </c>
      <c r="V91" s="35">
        <f t="shared" si="24"/>
        <v>8.0326848759676199</v>
      </c>
      <c r="W91" s="35">
        <f t="shared" si="13"/>
        <v>8.3969401077012815</v>
      </c>
      <c r="X91" s="35">
        <f t="shared" si="13"/>
        <v>5.6392439535186298</v>
      </c>
      <c r="Y91" s="32">
        <v>1</v>
      </c>
    </row>
    <row r="92" spans="1:25" ht="15.75">
      <c r="A92" s="1">
        <v>20</v>
      </c>
      <c r="B92" s="2" t="s">
        <v>21</v>
      </c>
      <c r="C92" s="1">
        <v>1.5</v>
      </c>
      <c r="D92" s="39">
        <f t="shared" si="14"/>
        <v>8064</v>
      </c>
      <c r="E92" s="6">
        <f t="shared" si="15"/>
        <v>960000</v>
      </c>
      <c r="F92" s="8">
        <f t="shared" si="16"/>
        <v>8064</v>
      </c>
      <c r="G92" s="16">
        <f t="shared" si="17"/>
        <v>663</v>
      </c>
      <c r="H92" s="8">
        <f t="shared" si="18"/>
        <v>178.5</v>
      </c>
      <c r="I92" s="3">
        <f t="shared" si="19"/>
        <v>3600</v>
      </c>
      <c r="J92" s="18">
        <f t="shared" si="20"/>
        <v>4757.7599999999993</v>
      </c>
      <c r="K92" s="20">
        <f t="shared" si="21"/>
        <v>187.5</v>
      </c>
      <c r="L92" s="32">
        <v>1</v>
      </c>
      <c r="N92" s="1">
        <v>20</v>
      </c>
      <c r="O92" s="2" t="s">
        <v>21</v>
      </c>
      <c r="P92" s="1">
        <v>1.5</v>
      </c>
      <c r="Q92" s="35">
        <f t="shared" si="22"/>
        <v>8.9951649903111495</v>
      </c>
      <c r="R92" s="35">
        <f t="shared" si="23"/>
        <v>13.77468856344402</v>
      </c>
      <c r="S92" s="35">
        <f t="shared" si="24"/>
        <v>8.9951649903111495</v>
      </c>
      <c r="T92" s="35">
        <f t="shared" si="24"/>
        <v>6.4967749901858625</v>
      </c>
      <c r="U92" s="35">
        <f t="shared" si="24"/>
        <v>5.1845886012196933</v>
      </c>
      <c r="V92" s="35">
        <f t="shared" si="24"/>
        <v>8.1886891244442008</v>
      </c>
      <c r="W92" s="35">
        <f t="shared" si="13"/>
        <v>8.4675322482287783</v>
      </c>
      <c r="X92" s="35">
        <f t="shared" si="13"/>
        <v>5.2337788454104652</v>
      </c>
      <c r="Y92" s="32">
        <v>1</v>
      </c>
    </row>
    <row r="93" spans="1:25" ht="15.75">
      <c r="A93" s="1">
        <v>21</v>
      </c>
      <c r="B93" s="2" t="s">
        <v>22</v>
      </c>
      <c r="C93" s="1">
        <v>1.2</v>
      </c>
      <c r="D93" s="39">
        <f t="shared" si="14"/>
        <v>7566.0000000000009</v>
      </c>
      <c r="E93" s="6">
        <f t="shared" si="15"/>
        <v>970000</v>
      </c>
      <c r="F93" s="8">
        <f t="shared" si="16"/>
        <v>7566.0000000000009</v>
      </c>
      <c r="G93" s="16">
        <f t="shared" si="17"/>
        <v>775.2</v>
      </c>
      <c r="H93" s="8">
        <f t="shared" si="18"/>
        <v>176.39999999999998</v>
      </c>
      <c r="I93" s="3">
        <f t="shared" si="19"/>
        <v>3520</v>
      </c>
      <c r="J93" s="18">
        <f t="shared" si="20"/>
        <v>6431.1</v>
      </c>
      <c r="K93" s="20">
        <f t="shared" si="21"/>
        <v>125</v>
      </c>
      <c r="L93" s="32">
        <v>1</v>
      </c>
      <c r="N93" s="1">
        <v>21</v>
      </c>
      <c r="O93" s="2" t="s">
        <v>22</v>
      </c>
      <c r="P93" s="1">
        <v>1.2</v>
      </c>
      <c r="Q93" s="35">
        <f t="shared" si="22"/>
        <v>8.9314198051929754</v>
      </c>
      <c r="R93" s="35">
        <f t="shared" si="23"/>
        <v>13.785051350479566</v>
      </c>
      <c r="S93" s="35">
        <f t="shared" si="24"/>
        <v>8.9314198051929754</v>
      </c>
      <c r="T93" s="35">
        <f t="shared" si="24"/>
        <v>6.6531210605765567</v>
      </c>
      <c r="U93" s="35">
        <f t="shared" si="24"/>
        <v>5.1727541435726909</v>
      </c>
      <c r="V93" s="35">
        <f t="shared" si="24"/>
        <v>8.1662162685921427</v>
      </c>
      <c r="W93" s="35">
        <f t="shared" si="13"/>
        <v>8.7689008756952003</v>
      </c>
      <c r="X93" s="35">
        <f t="shared" si="13"/>
        <v>4.8283137373023015</v>
      </c>
      <c r="Y93" s="32">
        <v>1</v>
      </c>
    </row>
    <row r="94" spans="1:25" ht="15.75">
      <c r="A94" s="1">
        <v>22</v>
      </c>
      <c r="B94" s="2" t="s">
        <v>23</v>
      </c>
      <c r="C94" s="1">
        <v>0.6</v>
      </c>
      <c r="D94" s="39">
        <f t="shared" si="14"/>
        <v>15713.04</v>
      </c>
      <c r="E94" s="6">
        <f t="shared" si="15"/>
        <v>940000</v>
      </c>
      <c r="F94" s="8">
        <f t="shared" si="16"/>
        <v>25297.994400000003</v>
      </c>
      <c r="G94" s="16">
        <f t="shared" si="17"/>
        <v>1009.8000000000001</v>
      </c>
      <c r="H94" s="8">
        <f t="shared" si="18"/>
        <v>205.8</v>
      </c>
      <c r="I94" s="3">
        <f t="shared" si="19"/>
        <v>3760</v>
      </c>
      <c r="J94" s="18">
        <f t="shared" si="20"/>
        <v>12099.040800000001</v>
      </c>
      <c r="K94" s="20">
        <f t="shared" si="21"/>
        <v>750</v>
      </c>
      <c r="L94" s="32">
        <v>1</v>
      </c>
      <c r="N94" s="1">
        <v>22</v>
      </c>
      <c r="O94" s="2" t="s">
        <v>23</v>
      </c>
      <c r="P94" s="1">
        <v>0.6</v>
      </c>
      <c r="Q94" s="35">
        <f t="shared" si="22"/>
        <v>9.6622462198497185</v>
      </c>
      <c r="R94" s="35">
        <f t="shared" si="23"/>
        <v>13.753635154246187</v>
      </c>
      <c r="S94" s="35">
        <f t="shared" si="24"/>
        <v>10.13848039884609</v>
      </c>
      <c r="T94" s="35">
        <f t="shared" si="24"/>
        <v>6.9175075704248155</v>
      </c>
      <c r="U94" s="35">
        <f t="shared" si="24"/>
        <v>5.326904823399949</v>
      </c>
      <c r="V94" s="35">
        <f t="shared" si="24"/>
        <v>8.2321742363839405</v>
      </c>
      <c r="W94" s="35">
        <f t="shared" si="13"/>
        <v>9.4008814557153109</v>
      </c>
      <c r="X94" s="35">
        <f t="shared" si="13"/>
        <v>6.620073206530356</v>
      </c>
      <c r="Y94" s="32">
        <v>1</v>
      </c>
    </row>
    <row r="95" spans="1:25" ht="15.75">
      <c r="A95" s="1">
        <v>23</v>
      </c>
      <c r="B95" s="2" t="s">
        <v>24</v>
      </c>
      <c r="C95" s="1">
        <v>1</v>
      </c>
      <c r="D95" s="39">
        <f t="shared" si="14"/>
        <v>16429.439999999999</v>
      </c>
      <c r="E95" s="6">
        <f t="shared" si="15"/>
        <v>960000</v>
      </c>
      <c r="F95" s="8">
        <f t="shared" si="16"/>
        <v>26451.398399999998</v>
      </c>
      <c r="G95" s="16">
        <f t="shared" si="17"/>
        <v>969</v>
      </c>
      <c r="H95" s="8">
        <f t="shared" si="18"/>
        <v>203.7</v>
      </c>
      <c r="I95" s="3">
        <f t="shared" si="19"/>
        <v>3840</v>
      </c>
      <c r="J95" s="18">
        <f t="shared" si="20"/>
        <v>12979.257599999999</v>
      </c>
      <c r="K95" s="20">
        <f t="shared" si="21"/>
        <v>618.75</v>
      </c>
      <c r="L95" s="32">
        <v>1</v>
      </c>
      <c r="N95" s="1">
        <v>23</v>
      </c>
      <c r="O95" s="2" t="s">
        <v>24</v>
      </c>
      <c r="P95" s="1">
        <v>1</v>
      </c>
      <c r="Q95" s="35">
        <f t="shared" si="22"/>
        <v>9.7068301264577457</v>
      </c>
      <c r="R95" s="35">
        <f t="shared" si="23"/>
        <v>13.77468856344402</v>
      </c>
      <c r="S95" s="35">
        <f t="shared" si="24"/>
        <v>10.183064305454117</v>
      </c>
      <c r="T95" s="35">
        <f t="shared" si="24"/>
        <v>6.8762646118907664</v>
      </c>
      <c r="U95" s="35">
        <f t="shared" si="24"/>
        <v>5.3166483232327604</v>
      </c>
      <c r="V95" s="35">
        <f t="shared" si="24"/>
        <v>8.2532276455817719</v>
      </c>
      <c r="W95" s="35">
        <f t="shared" si="13"/>
        <v>9.4711077929366745</v>
      </c>
      <c r="X95" s="35">
        <f t="shared" si="13"/>
        <v>6.4277013138829</v>
      </c>
      <c r="Y95" s="32">
        <v>1</v>
      </c>
    </row>
    <row r="96" spans="1:25" ht="15.75">
      <c r="A96" s="1">
        <v>24</v>
      </c>
      <c r="B96" s="2" t="s">
        <v>25</v>
      </c>
      <c r="C96" s="1">
        <v>1.2</v>
      </c>
      <c r="D96" s="39">
        <f t="shared" si="14"/>
        <v>15691.150000000001</v>
      </c>
      <c r="E96" s="6">
        <f t="shared" si="15"/>
        <v>950000</v>
      </c>
      <c r="F96" s="8">
        <f t="shared" si="16"/>
        <v>25262.751500000006</v>
      </c>
      <c r="G96" s="16">
        <f t="shared" si="17"/>
        <v>999.6</v>
      </c>
      <c r="H96" s="8">
        <f t="shared" si="18"/>
        <v>182.70000000000002</v>
      </c>
      <c r="I96" s="3">
        <f t="shared" si="19"/>
        <v>3600</v>
      </c>
      <c r="J96" s="18">
        <f t="shared" si="20"/>
        <v>10042.336000000001</v>
      </c>
      <c r="K96" s="20">
        <f t="shared" si="21"/>
        <v>468.75</v>
      </c>
      <c r="L96" s="32">
        <v>1</v>
      </c>
      <c r="N96" s="1">
        <v>24</v>
      </c>
      <c r="O96" s="2" t="s">
        <v>25</v>
      </c>
      <c r="P96" s="1">
        <v>1.2</v>
      </c>
      <c r="Q96" s="35">
        <f t="shared" si="22"/>
        <v>9.6608521381335404</v>
      </c>
      <c r="R96" s="35">
        <f t="shared" si="23"/>
        <v>13.764217263576723</v>
      </c>
      <c r="S96" s="35">
        <f t="shared" si="24"/>
        <v>10.137086317129912</v>
      </c>
      <c r="T96" s="35">
        <f t="shared" si="24"/>
        <v>6.9073551989607971</v>
      </c>
      <c r="U96" s="35">
        <f t="shared" si="24"/>
        <v>5.2078454633839613</v>
      </c>
      <c r="V96" s="35">
        <f t="shared" si="24"/>
        <v>8.1886891244442008</v>
      </c>
      <c r="W96" s="35">
        <f t="shared" si="13"/>
        <v>9.214565035505121</v>
      </c>
      <c r="X96" s="35">
        <f t="shared" si="13"/>
        <v>6.1500695772846203</v>
      </c>
      <c r="Y96" s="32">
        <v>1</v>
      </c>
    </row>
    <row r="97" spans="1:25" ht="15.75">
      <c r="A97" s="1">
        <v>25</v>
      </c>
      <c r="B97" s="2" t="s">
        <v>26</v>
      </c>
      <c r="C97" s="1">
        <v>0.75</v>
      </c>
      <c r="D97" s="39">
        <f t="shared" si="14"/>
        <v>15713.04</v>
      </c>
      <c r="E97" s="6">
        <f t="shared" si="15"/>
        <v>940000</v>
      </c>
      <c r="F97" s="8">
        <f t="shared" si="16"/>
        <v>26397.907200000001</v>
      </c>
      <c r="G97" s="16">
        <f t="shared" si="17"/>
        <v>958.79999999999984</v>
      </c>
      <c r="H97" s="8">
        <f t="shared" si="18"/>
        <v>178.5</v>
      </c>
      <c r="I97" s="3">
        <f t="shared" si="19"/>
        <v>3680</v>
      </c>
      <c r="J97" s="18">
        <f t="shared" si="20"/>
        <v>9427.8240000000005</v>
      </c>
      <c r="K97" s="20">
        <f t="shared" si="21"/>
        <v>600</v>
      </c>
      <c r="L97" s="32">
        <v>1</v>
      </c>
      <c r="N97" s="1">
        <v>25</v>
      </c>
      <c r="O97" s="2" t="s">
        <v>26</v>
      </c>
      <c r="P97" s="1">
        <v>0.75</v>
      </c>
      <c r="Q97" s="35">
        <f t="shared" si="22"/>
        <v>9.6622462198497185</v>
      </c>
      <c r="R97" s="35">
        <f t="shared" si="23"/>
        <v>13.753635154246187</v>
      </c>
      <c r="S97" s="35">
        <f t="shared" si="24"/>
        <v>10.181040013264886</v>
      </c>
      <c r="T97" s="35">
        <f t="shared" si="24"/>
        <v>6.8656825025602295</v>
      </c>
      <c r="U97" s="35">
        <f t="shared" si="24"/>
        <v>5.1845886012196933</v>
      </c>
      <c r="V97" s="35">
        <f t="shared" si="24"/>
        <v>8.2106680311629763</v>
      </c>
      <c r="W97" s="35">
        <f t="shared" si="13"/>
        <v>9.151420596083728</v>
      </c>
      <c r="X97" s="35">
        <f t="shared" si="13"/>
        <v>6.3969296552161463</v>
      </c>
      <c r="Y97" s="32">
        <v>1</v>
      </c>
    </row>
    <row r="98" spans="1:25" ht="15.75">
      <c r="A98" s="1">
        <v>26</v>
      </c>
      <c r="B98" s="2" t="s">
        <v>27</v>
      </c>
      <c r="C98" s="1">
        <v>0.9</v>
      </c>
      <c r="D98" s="39">
        <f t="shared" si="14"/>
        <v>15991.639999999998</v>
      </c>
      <c r="E98" s="6">
        <f t="shared" si="15"/>
        <v>980000</v>
      </c>
      <c r="F98" s="8">
        <f t="shared" si="16"/>
        <v>26865.955199999997</v>
      </c>
      <c r="G98" s="16">
        <f t="shared" si="17"/>
        <v>968.99999999999989</v>
      </c>
      <c r="H98" s="8">
        <f t="shared" si="18"/>
        <v>189</v>
      </c>
      <c r="I98" s="3">
        <f t="shared" si="19"/>
        <v>3960</v>
      </c>
      <c r="J98" s="18">
        <f t="shared" si="20"/>
        <v>9754.9004000000004</v>
      </c>
      <c r="K98" s="20">
        <f t="shared" si="21"/>
        <v>750</v>
      </c>
      <c r="L98" s="32">
        <v>1</v>
      </c>
      <c r="N98" s="1">
        <v>26</v>
      </c>
      <c r="O98" s="2" t="s">
        <v>27</v>
      </c>
      <c r="P98" s="1">
        <v>0.9</v>
      </c>
      <c r="Q98" s="35">
        <f t="shared" si="22"/>
        <v>9.6798213646712252</v>
      </c>
      <c r="R98" s="35">
        <f t="shared" si="23"/>
        <v>13.795307850646754</v>
      </c>
      <c r="S98" s="35">
        <f t="shared" si="24"/>
        <v>10.198615158086394</v>
      </c>
      <c r="T98" s="35">
        <f t="shared" si="24"/>
        <v>6.8762646118907664</v>
      </c>
      <c r="U98" s="35">
        <f t="shared" si="24"/>
        <v>5.2417470150596426</v>
      </c>
      <c r="V98" s="35">
        <f t="shared" si="24"/>
        <v>8.2839993042485265</v>
      </c>
      <c r="W98" s="35">
        <f t="shared" si="13"/>
        <v>9.1855250428564457</v>
      </c>
      <c r="X98" s="35">
        <f t="shared" si="13"/>
        <v>6.620073206530356</v>
      </c>
      <c r="Y98" s="32">
        <v>1</v>
      </c>
    </row>
    <row r="99" spans="1:25" ht="15.75">
      <c r="A99" s="1">
        <v>27</v>
      </c>
      <c r="B99" s="2" t="s">
        <v>28</v>
      </c>
      <c r="C99" s="7">
        <v>5</v>
      </c>
      <c r="D99" s="39">
        <f t="shared" si="14"/>
        <v>14626.5</v>
      </c>
      <c r="E99" s="6">
        <f t="shared" si="15"/>
        <v>980000</v>
      </c>
      <c r="F99" s="8">
        <f t="shared" si="16"/>
        <v>24572.519999999997</v>
      </c>
      <c r="G99" s="16">
        <f t="shared" si="17"/>
        <v>969</v>
      </c>
      <c r="H99" s="8">
        <f t="shared" si="18"/>
        <v>207.9</v>
      </c>
      <c r="I99" s="3">
        <f t="shared" si="19"/>
        <v>3600</v>
      </c>
      <c r="J99" s="18">
        <f t="shared" si="20"/>
        <v>10969.875</v>
      </c>
      <c r="K99" s="20">
        <f t="shared" si="21"/>
        <v>585</v>
      </c>
      <c r="L99" s="32">
        <v>1</v>
      </c>
      <c r="N99" s="1">
        <v>27</v>
      </c>
      <c r="O99" s="2" t="s">
        <v>28</v>
      </c>
      <c r="P99" s="7">
        <v>5</v>
      </c>
      <c r="Q99" s="35">
        <f t="shared" si="22"/>
        <v>9.5905902309432829</v>
      </c>
      <c r="R99" s="35">
        <f t="shared" si="23"/>
        <v>13.795307850646754</v>
      </c>
      <c r="S99" s="35">
        <f t="shared" si="24"/>
        <v>10.109384024358452</v>
      </c>
      <c r="T99" s="35">
        <f t="shared" si="24"/>
        <v>6.8762646118907664</v>
      </c>
      <c r="U99" s="35">
        <f t="shared" si="24"/>
        <v>5.3370571948639673</v>
      </c>
      <c r="V99" s="35">
        <f t="shared" si="24"/>
        <v>8.1886891244442008</v>
      </c>
      <c r="W99" s="35">
        <f t="shared" si="13"/>
        <v>9.302908158491503</v>
      </c>
      <c r="X99" s="35">
        <f t="shared" si="13"/>
        <v>6.3716118472318568</v>
      </c>
      <c r="Y99" s="32">
        <v>1</v>
      </c>
    </row>
    <row r="100" spans="1:25" ht="15.75">
      <c r="A100" s="1">
        <v>28</v>
      </c>
      <c r="B100" s="2" t="s">
        <v>29</v>
      </c>
      <c r="C100" s="7">
        <v>2.5</v>
      </c>
      <c r="D100" s="39">
        <f t="shared" si="14"/>
        <v>7546</v>
      </c>
      <c r="E100" s="6">
        <f t="shared" si="15"/>
        <v>980000</v>
      </c>
      <c r="F100" s="8">
        <f t="shared" si="16"/>
        <v>6791.4</v>
      </c>
      <c r="G100" s="16">
        <f t="shared" si="17"/>
        <v>663</v>
      </c>
      <c r="H100" s="8">
        <f t="shared" si="18"/>
        <v>168</v>
      </c>
      <c r="I100" s="3">
        <f t="shared" si="19"/>
        <v>2840</v>
      </c>
      <c r="J100" s="18">
        <f t="shared" si="20"/>
        <v>6036.8</v>
      </c>
      <c r="K100" s="20">
        <f t="shared" si="21"/>
        <v>90</v>
      </c>
      <c r="L100" s="32">
        <v>1</v>
      </c>
      <c r="N100" s="1">
        <v>28</v>
      </c>
      <c r="O100" s="2" t="s">
        <v>29</v>
      </c>
      <c r="P100" s="7">
        <v>2.5</v>
      </c>
      <c r="Q100" s="35">
        <f t="shared" si="22"/>
        <v>8.9287729005242564</v>
      </c>
      <c r="R100" s="35">
        <f t="shared" si="23"/>
        <v>13.795307850646754</v>
      </c>
      <c r="S100" s="35">
        <f t="shared" si="24"/>
        <v>8.8234123848664296</v>
      </c>
      <c r="T100" s="35">
        <f t="shared" si="24"/>
        <v>6.4967749901858625</v>
      </c>
      <c r="U100" s="35">
        <f t="shared" si="24"/>
        <v>5.1239639794032588</v>
      </c>
      <c r="V100" s="35">
        <f t="shared" si="24"/>
        <v>7.9515593311552522</v>
      </c>
      <c r="W100" s="35">
        <f t="shared" si="13"/>
        <v>8.7056293492100458</v>
      </c>
      <c r="X100" s="35">
        <f t="shared" si="13"/>
        <v>4.499809670330265</v>
      </c>
      <c r="Y100" s="32">
        <v>1</v>
      </c>
    </row>
    <row r="101" spans="1:25" ht="15.75">
      <c r="A101" s="1">
        <v>29</v>
      </c>
      <c r="B101" s="2" t="s">
        <v>30</v>
      </c>
      <c r="C101" s="7">
        <v>1</v>
      </c>
      <c r="D101" s="39">
        <f t="shared" si="14"/>
        <v>7644</v>
      </c>
      <c r="E101" s="6">
        <f t="shared" si="15"/>
        <v>980000</v>
      </c>
      <c r="F101" s="8">
        <f t="shared" si="16"/>
        <v>6879.6</v>
      </c>
      <c r="G101" s="16">
        <f t="shared" si="17"/>
        <v>561</v>
      </c>
      <c r="H101" s="8">
        <f t="shared" si="18"/>
        <v>163.80000000000001</v>
      </c>
      <c r="I101" s="3">
        <f t="shared" si="19"/>
        <v>2400</v>
      </c>
      <c r="J101" s="18">
        <f t="shared" si="20"/>
        <v>7032.4800000000005</v>
      </c>
      <c r="K101" s="20">
        <f t="shared" si="21"/>
        <v>75</v>
      </c>
      <c r="L101" s="32">
        <v>1</v>
      </c>
      <c r="N101" s="1">
        <v>29</v>
      </c>
      <c r="O101" s="2" t="s">
        <v>30</v>
      </c>
      <c r="P101" s="7">
        <v>1</v>
      </c>
      <c r="Q101" s="35">
        <f t="shared" si="22"/>
        <v>8.9416763053601631</v>
      </c>
      <c r="R101" s="35">
        <f t="shared" si="23"/>
        <v>13.795307850646754</v>
      </c>
      <c r="S101" s="35">
        <f t="shared" si="24"/>
        <v>8.8363157897023381</v>
      </c>
      <c r="T101" s="35">
        <f t="shared" si="24"/>
        <v>6.329720905522696</v>
      </c>
      <c r="U101" s="35">
        <f t="shared" si="24"/>
        <v>5.0986461714189693</v>
      </c>
      <c r="V101" s="35">
        <f t="shared" si="24"/>
        <v>7.7832240163360371</v>
      </c>
      <c r="W101" s="35">
        <f t="shared" si="13"/>
        <v>8.8582946964211118</v>
      </c>
      <c r="X101" s="35">
        <f t="shared" si="13"/>
        <v>4.3174881135363101</v>
      </c>
      <c r="Y101" s="32">
        <v>1</v>
      </c>
    </row>
    <row r="102" spans="1:25" ht="15.75">
      <c r="A102" s="1">
        <v>30</v>
      </c>
      <c r="B102" s="2" t="s">
        <v>31</v>
      </c>
      <c r="C102" s="7">
        <v>2</v>
      </c>
      <c r="D102" s="39">
        <f t="shared" si="14"/>
        <v>8036</v>
      </c>
      <c r="E102" s="6">
        <f t="shared" si="15"/>
        <v>980000</v>
      </c>
      <c r="F102" s="8">
        <f t="shared" si="16"/>
        <v>8036</v>
      </c>
      <c r="G102" s="16">
        <f t="shared" si="17"/>
        <v>714</v>
      </c>
      <c r="H102" s="8">
        <f t="shared" si="18"/>
        <v>157.5</v>
      </c>
      <c r="I102" s="3">
        <f t="shared" si="19"/>
        <v>3040</v>
      </c>
      <c r="J102" s="18">
        <f t="shared" si="20"/>
        <v>7955.64</v>
      </c>
      <c r="K102" s="20">
        <f t="shared" si="21"/>
        <v>112.5</v>
      </c>
      <c r="L102" s="32">
        <v>1</v>
      </c>
      <c r="N102" s="1">
        <v>30</v>
      </c>
      <c r="O102" s="2" t="s">
        <v>31</v>
      </c>
      <c r="P102" s="7">
        <v>2</v>
      </c>
      <c r="Q102" s="35">
        <f t="shared" si="22"/>
        <v>8.9916867259348248</v>
      </c>
      <c r="R102" s="35">
        <f t="shared" si="23"/>
        <v>13.795307850646754</v>
      </c>
      <c r="S102" s="35">
        <f t="shared" si="24"/>
        <v>8.9916867259348248</v>
      </c>
      <c r="T102" s="35">
        <f t="shared" si="24"/>
        <v>6.5708829623395841</v>
      </c>
      <c r="U102" s="35">
        <f t="shared" si="24"/>
        <v>5.0594254582656877</v>
      </c>
      <c r="V102" s="35">
        <f t="shared" si="24"/>
        <v>8.0196127944002669</v>
      </c>
      <c r="W102" s="35">
        <f t="shared" si="13"/>
        <v>8.9816363900813236</v>
      </c>
      <c r="X102" s="35">
        <f t="shared" si="13"/>
        <v>4.7229532216444747</v>
      </c>
      <c r="Y102" s="32">
        <v>1</v>
      </c>
    </row>
    <row r="103" spans="1:25" ht="15.75">
      <c r="A103" s="1">
        <v>31</v>
      </c>
      <c r="B103" s="2" t="s">
        <v>32</v>
      </c>
      <c r="C103" s="7">
        <v>1.5</v>
      </c>
      <c r="D103" s="39">
        <f t="shared" si="14"/>
        <v>9114</v>
      </c>
      <c r="E103" s="6">
        <f t="shared" si="15"/>
        <v>980000</v>
      </c>
      <c r="F103" s="8">
        <f t="shared" si="16"/>
        <v>9114</v>
      </c>
      <c r="G103" s="16">
        <f t="shared" si="17"/>
        <v>714</v>
      </c>
      <c r="H103" s="8">
        <f t="shared" si="18"/>
        <v>199.5</v>
      </c>
      <c r="I103" s="3">
        <f t="shared" si="19"/>
        <v>2560</v>
      </c>
      <c r="J103" s="18">
        <f t="shared" si="20"/>
        <v>8476.02</v>
      </c>
      <c r="K103" s="20">
        <f t="shared" si="21"/>
        <v>150</v>
      </c>
      <c r="L103" s="32">
        <v>1</v>
      </c>
      <c r="N103" s="1">
        <v>31</v>
      </c>
      <c r="O103" s="2" t="s">
        <v>32</v>
      </c>
      <c r="P103" s="7">
        <v>1.5</v>
      </c>
      <c r="Q103" s="35">
        <f t="shared" si="22"/>
        <v>9.1175669718238286</v>
      </c>
      <c r="R103" s="35">
        <f t="shared" si="23"/>
        <v>13.795307850646754</v>
      </c>
      <c r="S103" s="35">
        <f t="shared" si="24"/>
        <v>9.1175669718238286</v>
      </c>
      <c r="T103" s="35">
        <f t="shared" si="24"/>
        <v>6.5708829623395841</v>
      </c>
      <c r="U103" s="35">
        <f t="shared" si="24"/>
        <v>5.2958142363299183</v>
      </c>
      <c r="V103" s="35">
        <f t="shared" si="24"/>
        <v>7.8477625374736082</v>
      </c>
      <c r="W103" s="35">
        <f t="shared" si="13"/>
        <v>9.0449962789889931</v>
      </c>
      <c r="X103" s="35">
        <f t="shared" si="13"/>
        <v>5.0106352940962555</v>
      </c>
      <c r="Y103" s="32">
        <v>1</v>
      </c>
    </row>
    <row r="104" spans="1:25" ht="15.75">
      <c r="A104" s="1">
        <v>32</v>
      </c>
      <c r="B104" s="2" t="s">
        <v>33</v>
      </c>
      <c r="C104" s="7">
        <v>3</v>
      </c>
      <c r="D104" s="39">
        <f t="shared" si="14"/>
        <v>7252</v>
      </c>
      <c r="E104" s="6">
        <f t="shared" si="15"/>
        <v>980000</v>
      </c>
      <c r="F104" s="8">
        <f t="shared" si="16"/>
        <v>7252</v>
      </c>
      <c r="G104" s="16">
        <f t="shared" si="17"/>
        <v>897.6</v>
      </c>
      <c r="H104" s="8">
        <f t="shared" si="18"/>
        <v>197.39999999999998</v>
      </c>
      <c r="I104" s="3">
        <f t="shared" si="19"/>
        <v>3560</v>
      </c>
      <c r="J104" s="18">
        <f t="shared" si="20"/>
        <v>7034.44</v>
      </c>
      <c r="K104" s="20">
        <f t="shared" si="21"/>
        <v>300</v>
      </c>
      <c r="L104" s="32">
        <v>1</v>
      </c>
      <c r="N104" s="1">
        <v>32</v>
      </c>
      <c r="O104" s="2" t="s">
        <v>33</v>
      </c>
      <c r="P104" s="7">
        <v>3</v>
      </c>
      <c r="Q104" s="35">
        <f t="shared" si="22"/>
        <v>8.8890325718747416</v>
      </c>
      <c r="R104" s="35">
        <f t="shared" si="23"/>
        <v>13.795307850646754</v>
      </c>
      <c r="S104" s="35">
        <f t="shared" si="24"/>
        <v>8.8890325718747416</v>
      </c>
      <c r="T104" s="35">
        <f t="shared" si="24"/>
        <v>6.7997245347684316</v>
      </c>
      <c r="U104" s="35">
        <f t="shared" si="24"/>
        <v>5.2852321269993814</v>
      </c>
      <c r="V104" s="35">
        <f t="shared" si="24"/>
        <v>8.1775158238460754</v>
      </c>
      <c r="W104" s="35">
        <f t="shared" si="13"/>
        <v>8.8585733643900326</v>
      </c>
      <c r="X104" s="35">
        <f t="shared" si="13"/>
        <v>5.7037824746562009</v>
      </c>
      <c r="Y104" s="32">
        <v>1</v>
      </c>
    </row>
    <row r="105" spans="1:25" ht="15.75">
      <c r="A105" s="1">
        <v>33</v>
      </c>
      <c r="B105" s="2" t="s">
        <v>34</v>
      </c>
      <c r="C105" s="7">
        <v>1</v>
      </c>
      <c r="D105" s="39">
        <f t="shared" si="14"/>
        <v>7448</v>
      </c>
      <c r="E105" s="6">
        <f t="shared" si="15"/>
        <v>980000</v>
      </c>
      <c r="F105" s="8">
        <f t="shared" si="16"/>
        <v>11618.880000000001</v>
      </c>
      <c r="G105" s="16">
        <f t="shared" si="17"/>
        <v>918</v>
      </c>
      <c r="H105" s="8">
        <f t="shared" si="18"/>
        <v>205.79999999999998</v>
      </c>
      <c r="I105" s="3">
        <f t="shared" si="19"/>
        <v>3600</v>
      </c>
      <c r="J105" s="18">
        <f t="shared" si="20"/>
        <v>6926.64</v>
      </c>
      <c r="K105" s="20">
        <f t="shared" si="21"/>
        <v>281.25</v>
      </c>
      <c r="L105" s="32">
        <v>1</v>
      </c>
      <c r="N105" s="1">
        <v>33</v>
      </c>
      <c r="O105" s="2" t="s">
        <v>34</v>
      </c>
      <c r="P105" s="7">
        <v>1</v>
      </c>
      <c r="Q105" s="35">
        <f t="shared" si="22"/>
        <v>8.9157008189569034</v>
      </c>
      <c r="R105" s="35">
        <f t="shared" si="23"/>
        <v>13.795307850646754</v>
      </c>
      <c r="S105" s="35">
        <f t="shared" si="24"/>
        <v>9.3603866402183495</v>
      </c>
      <c r="T105" s="35">
        <f t="shared" si="24"/>
        <v>6.8221973906204907</v>
      </c>
      <c r="U105" s="35">
        <f t="shared" si="24"/>
        <v>5.326904823399949</v>
      </c>
      <c r="V105" s="35">
        <f t="shared" si="24"/>
        <v>8.1886891244442008</v>
      </c>
      <c r="W105" s="35">
        <f t="shared" si="13"/>
        <v>8.8431301261220678</v>
      </c>
      <c r="X105" s="35">
        <f t="shared" si="13"/>
        <v>5.6392439535186298</v>
      </c>
      <c r="Y105" s="32">
        <v>1</v>
      </c>
    </row>
    <row r="106" spans="1:25" ht="15.75">
      <c r="A106" s="1">
        <v>34</v>
      </c>
      <c r="B106" s="2" t="s">
        <v>35</v>
      </c>
      <c r="C106" s="7">
        <v>4</v>
      </c>
      <c r="D106" s="39">
        <f t="shared" si="14"/>
        <v>6664</v>
      </c>
      <c r="E106" s="6">
        <f t="shared" si="15"/>
        <v>980000</v>
      </c>
      <c r="F106" s="8">
        <f t="shared" si="16"/>
        <v>10395.84</v>
      </c>
      <c r="G106" s="16">
        <f t="shared" si="17"/>
        <v>918</v>
      </c>
      <c r="H106" s="8">
        <f t="shared" si="18"/>
        <v>172.2</v>
      </c>
      <c r="I106" s="3">
        <f t="shared" si="19"/>
        <v>2040</v>
      </c>
      <c r="J106" s="18">
        <f t="shared" si="20"/>
        <v>5664.4</v>
      </c>
      <c r="K106" s="20">
        <f t="shared" si="21"/>
        <v>234.375</v>
      </c>
      <c r="L106" s="32">
        <v>1</v>
      </c>
      <c r="N106" s="1">
        <v>34</v>
      </c>
      <c r="O106" s="2" t="s">
        <v>35</v>
      </c>
      <c r="P106" s="7">
        <v>4</v>
      </c>
      <c r="Q106" s="35">
        <f t="shared" si="22"/>
        <v>8.8044751838466784</v>
      </c>
      <c r="R106" s="35">
        <f t="shared" si="23"/>
        <v>13.795307850646754</v>
      </c>
      <c r="S106" s="35">
        <f t="shared" si="24"/>
        <v>9.2491610051081246</v>
      </c>
      <c r="T106" s="35">
        <f t="shared" si="24"/>
        <v>6.8221973906204907</v>
      </c>
      <c r="U106" s="35">
        <f t="shared" si="24"/>
        <v>5.14865659199363</v>
      </c>
      <c r="V106" s="35">
        <f t="shared" si="24"/>
        <v>7.620705086838262</v>
      </c>
      <c r="W106" s="35">
        <f t="shared" si="13"/>
        <v>8.6419562543489032</v>
      </c>
      <c r="X106" s="35">
        <f t="shared" si="13"/>
        <v>5.4569223967246749</v>
      </c>
      <c r="Y106" s="32">
        <v>1</v>
      </c>
    </row>
    <row r="107" spans="1:25" ht="15.75">
      <c r="A107" s="1">
        <v>35</v>
      </c>
      <c r="B107" s="2" t="s">
        <v>36</v>
      </c>
      <c r="C107" s="7">
        <v>1.5</v>
      </c>
      <c r="D107" s="39">
        <f t="shared" si="14"/>
        <v>7154</v>
      </c>
      <c r="E107" s="6">
        <f t="shared" si="15"/>
        <v>980000</v>
      </c>
      <c r="F107" s="8">
        <f t="shared" si="16"/>
        <v>11160.24</v>
      </c>
      <c r="G107" s="16">
        <f t="shared" si="17"/>
        <v>805.80000000000007</v>
      </c>
      <c r="H107" s="8">
        <f t="shared" si="18"/>
        <v>168</v>
      </c>
      <c r="I107" s="3">
        <f t="shared" si="19"/>
        <v>2920</v>
      </c>
      <c r="J107" s="18">
        <f t="shared" si="20"/>
        <v>5794.7400000000007</v>
      </c>
      <c r="K107" s="20">
        <f t="shared" si="21"/>
        <v>300</v>
      </c>
      <c r="L107" s="32">
        <v>1</v>
      </c>
      <c r="N107" s="1">
        <v>35</v>
      </c>
      <c r="O107" s="2" t="s">
        <v>36</v>
      </c>
      <c r="P107" s="7">
        <v>1.5</v>
      </c>
      <c r="Q107" s="35">
        <f t="shared" si="22"/>
        <v>8.8754269198189633</v>
      </c>
      <c r="R107" s="35">
        <f t="shared" si="23"/>
        <v>13.795307850646754</v>
      </c>
      <c r="S107" s="35">
        <f t="shared" si="24"/>
        <v>9.3201127410804094</v>
      </c>
      <c r="T107" s="35">
        <f t="shared" si="24"/>
        <v>6.6918355727572472</v>
      </c>
      <c r="U107" s="35">
        <f t="shared" si="24"/>
        <v>5.1239639794032588</v>
      </c>
      <c r="V107" s="35">
        <f t="shared" si="24"/>
        <v>7.9793388952623276</v>
      </c>
      <c r="W107" s="35">
        <f t="shared" si="13"/>
        <v>8.6647058885033097</v>
      </c>
      <c r="X107" s="35">
        <f t="shared" si="13"/>
        <v>5.7037824746562009</v>
      </c>
      <c r="Y107" s="32">
        <v>1</v>
      </c>
    </row>
    <row r="108" spans="1:25" ht="15.75">
      <c r="A108" s="9">
        <v>1</v>
      </c>
      <c r="B108" s="10" t="s">
        <v>37</v>
      </c>
      <c r="C108" s="9">
        <v>1.25</v>
      </c>
      <c r="D108" s="39">
        <f t="shared" si="14"/>
        <v>7315</v>
      </c>
      <c r="E108" s="6">
        <f t="shared" si="15"/>
        <v>950000</v>
      </c>
      <c r="F108" s="8">
        <f t="shared" si="16"/>
        <v>8412.25</v>
      </c>
      <c r="G108" s="16">
        <f t="shared" si="17"/>
        <v>805.8</v>
      </c>
      <c r="H108" s="8">
        <f t="shared" si="18"/>
        <v>178.5</v>
      </c>
      <c r="I108" s="3">
        <f t="shared" si="19"/>
        <v>2920</v>
      </c>
      <c r="J108" s="18">
        <f t="shared" si="20"/>
        <v>4462.1499999999996</v>
      </c>
      <c r="K108" s="20">
        <f t="shared" si="21"/>
        <v>270</v>
      </c>
      <c r="L108" s="33">
        <v>1</v>
      </c>
      <c r="N108" s="9">
        <v>1</v>
      </c>
      <c r="O108" s="10" t="s">
        <v>37</v>
      </c>
      <c r="P108" s="9">
        <v>1.25</v>
      </c>
      <c r="Q108" s="35">
        <f t="shared" si="22"/>
        <v>8.897682313454224</v>
      </c>
      <c r="R108" s="35">
        <f t="shared" si="23"/>
        <v>13.764217263576723</v>
      </c>
      <c r="S108" s="35">
        <f t="shared" si="24"/>
        <v>9.0374442558293833</v>
      </c>
      <c r="T108" s="35">
        <f t="shared" si="24"/>
        <v>6.6918355727572472</v>
      </c>
      <c r="U108" s="35">
        <f t="shared" si="24"/>
        <v>5.1845886012196933</v>
      </c>
      <c r="V108" s="35">
        <f t="shared" si="24"/>
        <v>7.9793388952623276</v>
      </c>
      <c r="W108" s="35">
        <f t="shared" si="13"/>
        <v>8.4033859916394444</v>
      </c>
      <c r="X108" s="35">
        <f t="shared" si="13"/>
        <v>5.598421958998375</v>
      </c>
      <c r="Y108" s="33">
        <v>1</v>
      </c>
    </row>
    <row r="109" spans="1:25" ht="15.75">
      <c r="A109" s="9">
        <v>2</v>
      </c>
      <c r="B109" s="10" t="s">
        <v>38</v>
      </c>
      <c r="C109" s="9">
        <v>1.5</v>
      </c>
      <c r="D109" s="39">
        <f t="shared" si="14"/>
        <v>7840</v>
      </c>
      <c r="E109" s="6">
        <f t="shared" si="15"/>
        <v>980000</v>
      </c>
      <c r="F109" s="8">
        <f t="shared" si="16"/>
        <v>9015.9999999999982</v>
      </c>
      <c r="G109" s="16">
        <f t="shared" si="17"/>
        <v>765</v>
      </c>
      <c r="H109" s="8">
        <f t="shared" si="18"/>
        <v>163.80000000000001</v>
      </c>
      <c r="I109" s="3">
        <f t="shared" si="19"/>
        <v>2120</v>
      </c>
      <c r="J109" s="18">
        <f t="shared" si="20"/>
        <v>4939.2</v>
      </c>
      <c r="K109" s="20">
        <f t="shared" si="21"/>
        <v>250</v>
      </c>
      <c r="L109" s="33">
        <v>1</v>
      </c>
      <c r="N109" s="9">
        <v>2</v>
      </c>
      <c r="O109" s="10" t="s">
        <v>38</v>
      </c>
      <c r="P109" s="9">
        <v>1.5</v>
      </c>
      <c r="Q109" s="35">
        <f t="shared" si="22"/>
        <v>8.9669941133444535</v>
      </c>
      <c r="R109" s="35">
        <f t="shared" si="23"/>
        <v>13.795307850646754</v>
      </c>
      <c r="S109" s="35">
        <f t="shared" si="24"/>
        <v>9.1067560557196128</v>
      </c>
      <c r="T109" s="35">
        <f t="shared" si="24"/>
        <v>6.6398758338265358</v>
      </c>
      <c r="U109" s="35">
        <f t="shared" si="24"/>
        <v>5.0986461714189693</v>
      </c>
      <c r="V109" s="35">
        <f t="shared" si="24"/>
        <v>7.6591713676660582</v>
      </c>
      <c r="W109" s="35">
        <f t="shared" si="13"/>
        <v>8.5049586537478952</v>
      </c>
      <c r="X109" s="35">
        <f t="shared" si="13"/>
        <v>5.521460917862246</v>
      </c>
      <c r="Y109" s="33">
        <v>1</v>
      </c>
    </row>
    <row r="110" spans="1:25" ht="15.75">
      <c r="A110" s="9">
        <v>3</v>
      </c>
      <c r="B110" s="10" t="s">
        <v>39</v>
      </c>
      <c r="C110" s="9">
        <v>1</v>
      </c>
      <c r="D110" s="39">
        <f t="shared" si="14"/>
        <v>8448</v>
      </c>
      <c r="E110" s="6">
        <f t="shared" si="15"/>
        <v>960000</v>
      </c>
      <c r="F110" s="8">
        <f t="shared" si="16"/>
        <v>9715.1999999999989</v>
      </c>
      <c r="G110" s="16">
        <f t="shared" si="17"/>
        <v>867</v>
      </c>
      <c r="H110" s="8">
        <f t="shared" si="18"/>
        <v>163.80000000000001</v>
      </c>
      <c r="I110" s="3">
        <f t="shared" si="19"/>
        <v>2320</v>
      </c>
      <c r="J110" s="18">
        <f t="shared" si="20"/>
        <v>5068.8</v>
      </c>
      <c r="K110" s="20">
        <f t="shared" si="21"/>
        <v>281.25</v>
      </c>
      <c r="L110" s="33">
        <v>1</v>
      </c>
      <c r="N110" s="9">
        <v>3</v>
      </c>
      <c r="O110" s="10" t="s">
        <v>39</v>
      </c>
      <c r="P110" s="9">
        <v>1</v>
      </c>
      <c r="Q110" s="35">
        <f t="shared" si="22"/>
        <v>9.041685005946043</v>
      </c>
      <c r="R110" s="35">
        <f t="shared" si="23"/>
        <v>13.77468856344402</v>
      </c>
      <c r="S110" s="35">
        <f t="shared" si="24"/>
        <v>9.1814469483212005</v>
      </c>
      <c r="T110" s="35">
        <f t="shared" si="24"/>
        <v>6.7650389767805414</v>
      </c>
      <c r="U110" s="35">
        <f t="shared" si="24"/>
        <v>5.0986461714189693</v>
      </c>
      <c r="V110" s="35">
        <f t="shared" si="24"/>
        <v>7.7493224646603558</v>
      </c>
      <c r="W110" s="35">
        <f t="shared" si="13"/>
        <v>8.5308593821800525</v>
      </c>
      <c r="X110" s="35">
        <f t="shared" si="13"/>
        <v>5.6392439535186298</v>
      </c>
      <c r="Y110" s="33">
        <v>1</v>
      </c>
    </row>
    <row r="111" spans="1:25" ht="15.75">
      <c r="A111" s="9">
        <v>4</v>
      </c>
      <c r="B111" s="10" t="s">
        <v>40</v>
      </c>
      <c r="C111" s="9">
        <v>1.2</v>
      </c>
      <c r="D111" s="39">
        <f t="shared" si="14"/>
        <v>11519.2</v>
      </c>
      <c r="E111" s="6">
        <f t="shared" si="15"/>
        <v>880000</v>
      </c>
      <c r="F111" s="8">
        <f t="shared" si="16"/>
        <v>19121.871999999999</v>
      </c>
      <c r="G111" s="16">
        <f t="shared" si="17"/>
        <v>918.00000000000011</v>
      </c>
      <c r="H111" s="8">
        <f t="shared" si="18"/>
        <v>197.4</v>
      </c>
      <c r="I111" s="3">
        <f t="shared" si="19"/>
        <v>3520</v>
      </c>
      <c r="J111" s="18">
        <f t="shared" si="20"/>
        <v>7141.9040000000014</v>
      </c>
      <c r="K111" s="20">
        <f t="shared" si="21"/>
        <v>468.75</v>
      </c>
      <c r="L111" s="33">
        <v>1</v>
      </c>
      <c r="N111" s="9">
        <v>4</v>
      </c>
      <c r="O111" s="10" t="s">
        <v>40</v>
      </c>
      <c r="P111" s="9">
        <v>1.2</v>
      </c>
      <c r="Q111" s="35">
        <f t="shared" si="22"/>
        <v>9.3517704873940612</v>
      </c>
      <c r="R111" s="35">
        <f t="shared" si="23"/>
        <v>13.687677186454389</v>
      </c>
      <c r="S111" s="35">
        <f t="shared" si="24"/>
        <v>9.8585880897625131</v>
      </c>
      <c r="T111" s="35">
        <f t="shared" si="24"/>
        <v>6.8221973906204907</v>
      </c>
      <c r="U111" s="35">
        <f t="shared" si="24"/>
        <v>5.2852321269993814</v>
      </c>
      <c r="V111" s="35">
        <f t="shared" si="24"/>
        <v>8.1662162685921427</v>
      </c>
      <c r="W111" s="35">
        <f t="shared" si="13"/>
        <v>8.8737346864510602</v>
      </c>
      <c r="X111" s="35">
        <f t="shared" si="13"/>
        <v>6.1500695772846203</v>
      </c>
      <c r="Y111" s="33">
        <v>1</v>
      </c>
    </row>
    <row r="112" spans="1:25" ht="15.75">
      <c r="A112" s="9">
        <v>5</v>
      </c>
      <c r="B112" s="10" t="s">
        <v>41</v>
      </c>
      <c r="C112" s="9">
        <v>1.2</v>
      </c>
      <c r="D112" s="39">
        <f t="shared" si="14"/>
        <v>11067</v>
      </c>
      <c r="E112" s="6">
        <f t="shared" si="15"/>
        <v>930000</v>
      </c>
      <c r="F112" s="8">
        <f t="shared" si="16"/>
        <v>18371.22</v>
      </c>
      <c r="G112" s="16">
        <f t="shared" si="17"/>
        <v>887.4</v>
      </c>
      <c r="H112" s="8">
        <f t="shared" si="18"/>
        <v>205.8</v>
      </c>
      <c r="I112" s="3">
        <f t="shared" si="19"/>
        <v>3640</v>
      </c>
      <c r="J112" s="18">
        <f t="shared" si="20"/>
        <v>6640.2</v>
      </c>
      <c r="K112" s="20">
        <f t="shared" si="21"/>
        <v>421.875</v>
      </c>
      <c r="L112" s="33">
        <v>1</v>
      </c>
      <c r="N112" s="9">
        <v>5</v>
      </c>
      <c r="O112" s="10" t="s">
        <v>41</v>
      </c>
      <c r="P112" s="9">
        <v>1.2</v>
      </c>
      <c r="Q112" s="35">
        <f t="shared" si="22"/>
        <v>9.311722986264785</v>
      </c>
      <c r="R112" s="35">
        <f t="shared" si="23"/>
        <v>13.742939865129438</v>
      </c>
      <c r="S112" s="35">
        <f t="shared" si="24"/>
        <v>9.8185405886332369</v>
      </c>
      <c r="T112" s="35">
        <f t="shared" si="24"/>
        <v>6.7882958389448094</v>
      </c>
      <c r="U112" s="35">
        <f t="shared" si="24"/>
        <v>5.326904823399949</v>
      </c>
      <c r="V112" s="35">
        <f t="shared" si="24"/>
        <v>8.1997389606307856</v>
      </c>
      <c r="W112" s="35">
        <f t="shared" si="13"/>
        <v>8.8008973624987945</v>
      </c>
      <c r="X112" s="35">
        <f t="shared" si="13"/>
        <v>6.0447090616267944</v>
      </c>
      <c r="Y112" s="33">
        <v>1</v>
      </c>
    </row>
    <row r="113" spans="1:25" ht="15.75">
      <c r="A113" s="9">
        <v>6</v>
      </c>
      <c r="B113" s="10" t="s">
        <v>42</v>
      </c>
      <c r="C113" s="9">
        <v>1.2</v>
      </c>
      <c r="D113" s="39">
        <f t="shared" si="14"/>
        <v>14460.880000000001</v>
      </c>
      <c r="E113" s="6">
        <f t="shared" si="15"/>
        <v>980000</v>
      </c>
      <c r="F113" s="8">
        <f t="shared" si="16"/>
        <v>24005.060799999999</v>
      </c>
      <c r="G113" s="16">
        <f t="shared" si="17"/>
        <v>918.00000000000011</v>
      </c>
      <c r="H113" s="8">
        <f t="shared" si="18"/>
        <v>203.70000000000002</v>
      </c>
      <c r="I113" s="3">
        <f t="shared" si="19"/>
        <v>3640</v>
      </c>
      <c r="J113" s="18">
        <f t="shared" si="20"/>
        <v>8965.7456000000002</v>
      </c>
      <c r="K113" s="20">
        <f t="shared" si="21"/>
        <v>468.75</v>
      </c>
      <c r="L113" s="33">
        <v>1</v>
      </c>
      <c r="N113" s="9">
        <v>6</v>
      </c>
      <c r="O113" s="10" t="s">
        <v>42</v>
      </c>
      <c r="P113" s="9">
        <v>1.2</v>
      </c>
      <c r="Q113" s="35">
        <f t="shared" si="22"/>
        <v>9.5792023513990472</v>
      </c>
      <c r="R113" s="35">
        <f t="shared" si="23"/>
        <v>13.795307850646754</v>
      </c>
      <c r="S113" s="35">
        <f t="shared" si="24"/>
        <v>10.086019953767499</v>
      </c>
      <c r="T113" s="35">
        <f t="shared" si="24"/>
        <v>6.8221973906204907</v>
      </c>
      <c r="U113" s="35">
        <f t="shared" si="24"/>
        <v>5.3166483232327604</v>
      </c>
      <c r="V113" s="35">
        <f t="shared" si="24"/>
        <v>8.1997389606307856</v>
      </c>
      <c r="W113" s="35">
        <f t="shared" si="13"/>
        <v>9.1011665504560462</v>
      </c>
      <c r="X113" s="35">
        <f t="shared" si="13"/>
        <v>6.1500695772846203</v>
      </c>
      <c r="Y113" s="33">
        <v>1</v>
      </c>
    </row>
    <row r="114" spans="1:25" ht="15.75">
      <c r="A114" s="9">
        <v>7</v>
      </c>
      <c r="B114" s="10" t="s">
        <v>43</v>
      </c>
      <c r="C114" s="9">
        <v>0.9</v>
      </c>
      <c r="D114" s="39">
        <f t="shared" si="14"/>
        <v>10845.659999999998</v>
      </c>
      <c r="E114" s="6">
        <f t="shared" si="15"/>
        <v>930000</v>
      </c>
      <c r="F114" s="8">
        <f t="shared" si="16"/>
        <v>18003.795599999998</v>
      </c>
      <c r="G114" s="16">
        <f t="shared" si="17"/>
        <v>968.99999999999989</v>
      </c>
      <c r="H114" s="8">
        <f t="shared" si="18"/>
        <v>203.7</v>
      </c>
      <c r="I114" s="3">
        <f t="shared" si="19"/>
        <v>3880</v>
      </c>
      <c r="J114" s="18">
        <f t="shared" si="20"/>
        <v>6615.8525999999993</v>
      </c>
      <c r="K114" s="20">
        <f t="shared" si="21"/>
        <v>229.16666666666666</v>
      </c>
      <c r="L114" s="33">
        <v>1</v>
      </c>
      <c r="N114" s="9">
        <v>7</v>
      </c>
      <c r="O114" s="10" t="s">
        <v>43</v>
      </c>
      <c r="P114" s="9">
        <v>0.9</v>
      </c>
      <c r="Q114" s="35">
        <f t="shared" si="22"/>
        <v>9.2915202789472655</v>
      </c>
      <c r="R114" s="35">
        <f t="shared" si="23"/>
        <v>13.742939865129438</v>
      </c>
      <c r="S114" s="35">
        <f t="shared" si="24"/>
        <v>9.7983378813157174</v>
      </c>
      <c r="T114" s="35">
        <f t="shared" si="24"/>
        <v>6.8762646118907664</v>
      </c>
      <c r="U114" s="35">
        <f t="shared" si="24"/>
        <v>5.3166483232327604</v>
      </c>
      <c r="V114" s="35">
        <f t="shared" si="24"/>
        <v>8.2635904326173186</v>
      </c>
      <c r="W114" s="35">
        <f t="shared" si="13"/>
        <v>8.7972239571324859</v>
      </c>
      <c r="X114" s="35">
        <f t="shared" si="13"/>
        <v>5.4344495408726168</v>
      </c>
      <c r="Y114" s="33">
        <v>1</v>
      </c>
    </row>
    <row r="115" spans="1:25" ht="15.75">
      <c r="A115" s="9">
        <v>8</v>
      </c>
      <c r="B115" s="10" t="s">
        <v>44</v>
      </c>
      <c r="C115" s="9">
        <v>1.5</v>
      </c>
      <c r="D115" s="39">
        <f t="shared" si="14"/>
        <v>12887.699999999997</v>
      </c>
      <c r="E115" s="6">
        <f t="shared" si="15"/>
        <v>950000</v>
      </c>
      <c r="F115" s="8">
        <f t="shared" si="16"/>
        <v>21393.581999999995</v>
      </c>
      <c r="G115" s="16">
        <f t="shared" si="17"/>
        <v>907.80000000000007</v>
      </c>
      <c r="H115" s="8">
        <f t="shared" si="18"/>
        <v>186.9</v>
      </c>
      <c r="I115" s="3">
        <f t="shared" si="19"/>
        <v>3480</v>
      </c>
      <c r="J115" s="18">
        <f t="shared" si="20"/>
        <v>8377.0049999999992</v>
      </c>
      <c r="K115" s="20">
        <f t="shared" si="21"/>
        <v>375</v>
      </c>
      <c r="L115" s="33">
        <v>1</v>
      </c>
      <c r="N115" s="9">
        <v>8</v>
      </c>
      <c r="O115" s="10" t="s">
        <v>44</v>
      </c>
      <c r="P115" s="9">
        <v>1.5</v>
      </c>
      <c r="Q115" s="35">
        <f t="shared" si="22"/>
        <v>9.4640286471184734</v>
      </c>
      <c r="R115" s="35">
        <f t="shared" si="23"/>
        <v>13.764217263576723</v>
      </c>
      <c r="S115" s="35">
        <f t="shared" si="24"/>
        <v>9.9708462494869252</v>
      </c>
      <c r="T115" s="35">
        <f t="shared" si="24"/>
        <v>6.8110240900223653</v>
      </c>
      <c r="U115" s="35">
        <f t="shared" si="24"/>
        <v>5.2305737144615172</v>
      </c>
      <c r="V115" s="35">
        <f t="shared" si="24"/>
        <v>8.1547875727685195</v>
      </c>
      <c r="W115" s="35">
        <f t="shared" si="13"/>
        <v>9.0332457310260192</v>
      </c>
      <c r="X115" s="35">
        <f t="shared" si="13"/>
        <v>5.9269260259704106</v>
      </c>
      <c r="Y115" s="33">
        <v>1</v>
      </c>
    </row>
    <row r="116" spans="1:25" ht="15.75">
      <c r="A116" s="9">
        <v>9</v>
      </c>
      <c r="B116" s="10" t="s">
        <v>45</v>
      </c>
      <c r="C116" s="9">
        <v>1.5</v>
      </c>
      <c r="D116" s="39">
        <f t="shared" si="14"/>
        <v>13994.4</v>
      </c>
      <c r="E116" s="6">
        <f t="shared" si="15"/>
        <v>980000</v>
      </c>
      <c r="F116" s="8">
        <f t="shared" si="16"/>
        <v>23230.703999999998</v>
      </c>
      <c r="G116" s="16">
        <f t="shared" si="17"/>
        <v>948.6</v>
      </c>
      <c r="H116" s="8">
        <f t="shared" si="18"/>
        <v>203.70000000000002</v>
      </c>
      <c r="I116" s="3">
        <f t="shared" si="19"/>
        <v>3680</v>
      </c>
      <c r="J116" s="18">
        <f t="shared" si="20"/>
        <v>8536.5839999999989</v>
      </c>
      <c r="K116" s="20">
        <f t="shared" si="21"/>
        <v>500</v>
      </c>
      <c r="L116" s="33">
        <v>1</v>
      </c>
      <c r="N116" s="9">
        <v>9</v>
      </c>
      <c r="O116" s="10" t="s">
        <v>45</v>
      </c>
      <c r="P116" s="9">
        <v>1.5</v>
      </c>
      <c r="Q116" s="35">
        <f t="shared" si="22"/>
        <v>9.5464125285760559</v>
      </c>
      <c r="R116" s="35">
        <f t="shared" si="23"/>
        <v>13.795307850646754</v>
      </c>
      <c r="S116" s="35">
        <f t="shared" si="24"/>
        <v>10.053230130944508</v>
      </c>
      <c r="T116" s="35">
        <f t="shared" si="24"/>
        <v>6.8549872134434811</v>
      </c>
      <c r="U116" s="35">
        <f t="shared" si="24"/>
        <v>5.3166483232327604</v>
      </c>
      <c r="V116" s="35">
        <f t="shared" si="24"/>
        <v>8.2106680311629763</v>
      </c>
      <c r="W116" s="35">
        <f t="shared" si="13"/>
        <v>9.0521162067612764</v>
      </c>
      <c r="X116" s="35">
        <f t="shared" si="13"/>
        <v>6.2146080984221914</v>
      </c>
      <c r="Y116" s="33">
        <v>1</v>
      </c>
    </row>
    <row r="117" spans="1:25" ht="15.75">
      <c r="A117" s="9">
        <v>10</v>
      </c>
      <c r="B117" s="10" t="s">
        <v>46</v>
      </c>
      <c r="C117" s="11">
        <v>3</v>
      </c>
      <c r="D117" s="39">
        <f t="shared" si="14"/>
        <v>12252.24</v>
      </c>
      <c r="E117" s="6">
        <f t="shared" si="15"/>
        <v>990000</v>
      </c>
      <c r="F117" s="8">
        <f t="shared" si="16"/>
        <v>20338.718400000002</v>
      </c>
      <c r="G117" s="16">
        <f t="shared" si="17"/>
        <v>887.4</v>
      </c>
      <c r="H117" s="8">
        <f t="shared" si="18"/>
        <v>201.6</v>
      </c>
      <c r="I117" s="3">
        <f t="shared" si="19"/>
        <v>3800</v>
      </c>
      <c r="J117" s="18">
        <f t="shared" si="20"/>
        <v>7351.3440000000001</v>
      </c>
      <c r="K117" s="20">
        <f t="shared" si="21"/>
        <v>506.25</v>
      </c>
      <c r="L117" s="33">
        <v>1</v>
      </c>
      <c r="N117" s="9">
        <v>10</v>
      </c>
      <c r="O117" s="10" t="s">
        <v>46</v>
      </c>
      <c r="P117" s="11">
        <v>3</v>
      </c>
      <c r="Q117" s="35">
        <f t="shared" si="22"/>
        <v>9.4134640563994001</v>
      </c>
      <c r="R117" s="35">
        <f t="shared" si="23"/>
        <v>13.805460222110773</v>
      </c>
      <c r="S117" s="35">
        <f t="shared" si="24"/>
        <v>9.920281658767852</v>
      </c>
      <c r="T117" s="35">
        <f t="shared" si="24"/>
        <v>6.7882958389448094</v>
      </c>
      <c r="U117" s="35">
        <f t="shared" si="24"/>
        <v>5.3062855361972137</v>
      </c>
      <c r="V117" s="35">
        <f t="shared" si="24"/>
        <v>8.2427563457144775</v>
      </c>
      <c r="W117" s="35">
        <f t="shared" si="13"/>
        <v>8.9026384326334096</v>
      </c>
      <c r="X117" s="35">
        <f t="shared" si="13"/>
        <v>6.2270306184207485</v>
      </c>
      <c r="Y117" s="33">
        <v>1</v>
      </c>
    </row>
    <row r="118" spans="1:25" ht="15.75">
      <c r="A118" s="9">
        <v>11</v>
      </c>
      <c r="B118" s="10" t="s">
        <v>47</v>
      </c>
      <c r="C118" s="11">
        <v>3</v>
      </c>
      <c r="D118" s="39">
        <f t="shared" si="14"/>
        <v>13347.36</v>
      </c>
      <c r="E118" s="6">
        <f t="shared" si="15"/>
        <v>920000</v>
      </c>
      <c r="F118" s="8">
        <f t="shared" si="16"/>
        <v>18686.304</v>
      </c>
      <c r="G118" s="16">
        <f t="shared" si="17"/>
        <v>928.19999999999993</v>
      </c>
      <c r="H118" s="8">
        <f t="shared" si="18"/>
        <v>191.10000000000002</v>
      </c>
      <c r="I118" s="3">
        <f t="shared" si="19"/>
        <v>3960</v>
      </c>
      <c r="J118" s="18">
        <f t="shared" si="20"/>
        <v>10811.361600000002</v>
      </c>
      <c r="K118" s="20">
        <f t="shared" si="21"/>
        <v>750</v>
      </c>
      <c r="L118" s="33">
        <v>1</v>
      </c>
      <c r="N118" s="9">
        <v>11</v>
      </c>
      <c r="O118" s="10" t="s">
        <v>47</v>
      </c>
      <c r="P118" s="11">
        <v>3</v>
      </c>
      <c r="Q118" s="35">
        <f t="shared" si="22"/>
        <v>9.4990738914637411</v>
      </c>
      <c r="R118" s="35">
        <f t="shared" si="23"/>
        <v>13.732128949025222</v>
      </c>
      <c r="S118" s="35">
        <f t="shared" si="24"/>
        <v>9.835546128084955</v>
      </c>
      <c r="T118" s="35">
        <f t="shared" si="24"/>
        <v>6.8332472268070754</v>
      </c>
      <c r="U118" s="35">
        <f t="shared" si="24"/>
        <v>5.2527968512462273</v>
      </c>
      <c r="V118" s="35">
        <f t="shared" si="24"/>
        <v>8.2839993042485265</v>
      </c>
      <c r="W118" s="35">
        <f t="shared" si="13"/>
        <v>9.2883528601480894</v>
      </c>
      <c r="X118" s="35">
        <f t="shared" si="13"/>
        <v>6.620073206530356</v>
      </c>
      <c r="Y118" s="33">
        <v>1</v>
      </c>
    </row>
    <row r="119" spans="1:25" ht="15.75">
      <c r="A119" s="9">
        <v>12</v>
      </c>
      <c r="B119" s="10" t="s">
        <v>48</v>
      </c>
      <c r="C119" s="11">
        <v>4</v>
      </c>
      <c r="D119" s="39">
        <f t="shared" si="14"/>
        <v>14253.180000000002</v>
      </c>
      <c r="E119" s="6">
        <f t="shared" si="15"/>
        <v>970000</v>
      </c>
      <c r="F119" s="8">
        <f t="shared" si="16"/>
        <v>19954.452000000001</v>
      </c>
      <c r="G119" s="16">
        <f t="shared" si="17"/>
        <v>989.4</v>
      </c>
      <c r="H119" s="8">
        <f t="shared" si="18"/>
        <v>203.7</v>
      </c>
      <c r="I119" s="3">
        <f t="shared" si="19"/>
        <v>3720</v>
      </c>
      <c r="J119" s="18">
        <f t="shared" si="20"/>
        <v>11260.012200000003</v>
      </c>
      <c r="K119" s="20">
        <f t="shared" si="21"/>
        <v>675</v>
      </c>
      <c r="L119" s="33">
        <v>1</v>
      </c>
      <c r="N119" s="9">
        <v>12</v>
      </c>
      <c r="O119" s="10" t="s">
        <v>48</v>
      </c>
      <c r="P119" s="11">
        <v>4</v>
      </c>
      <c r="Q119" s="35">
        <f t="shared" si="22"/>
        <v>9.5647353186955151</v>
      </c>
      <c r="R119" s="35">
        <f t="shared" si="23"/>
        <v>13.785051350479566</v>
      </c>
      <c r="S119" s="35">
        <f t="shared" si="24"/>
        <v>9.9012075553167271</v>
      </c>
      <c r="T119" s="35">
        <f t="shared" si="24"/>
        <v>6.8970986987936085</v>
      </c>
      <c r="U119" s="35">
        <f t="shared" si="24"/>
        <v>5.3166483232327604</v>
      </c>
      <c r="V119" s="35">
        <f t="shared" si="24"/>
        <v>8.2214789472671921</v>
      </c>
      <c r="W119" s="35">
        <f t="shared" si="13"/>
        <v>9.3290129851744439</v>
      </c>
      <c r="X119" s="35">
        <f t="shared" si="13"/>
        <v>6.5147126908725301</v>
      </c>
      <c r="Y119" s="33">
        <v>1</v>
      </c>
    </row>
    <row r="120" spans="1:25" ht="15.75">
      <c r="A120" s="9">
        <v>13</v>
      </c>
      <c r="B120" s="10" t="s">
        <v>49</v>
      </c>
      <c r="C120" s="11">
        <v>7</v>
      </c>
      <c r="D120" s="39">
        <f t="shared" si="14"/>
        <v>14582.400000000003</v>
      </c>
      <c r="E120" s="6">
        <f t="shared" si="15"/>
        <v>980000</v>
      </c>
      <c r="F120" s="8">
        <f t="shared" si="16"/>
        <v>20415.360000000004</v>
      </c>
      <c r="G120" s="16">
        <f t="shared" si="17"/>
        <v>867</v>
      </c>
      <c r="H120" s="8">
        <f t="shared" si="18"/>
        <v>191.1</v>
      </c>
      <c r="I120" s="3">
        <f t="shared" si="19"/>
        <v>3680</v>
      </c>
      <c r="J120" s="18">
        <f t="shared" si="20"/>
        <v>8749.44</v>
      </c>
      <c r="K120" s="20">
        <f t="shared" si="21"/>
        <v>589.28571428571433</v>
      </c>
      <c r="L120" s="33">
        <v>1</v>
      </c>
      <c r="N120" s="9">
        <v>13</v>
      </c>
      <c r="O120" s="10" t="s">
        <v>49</v>
      </c>
      <c r="P120" s="11">
        <v>7</v>
      </c>
      <c r="Q120" s="35">
        <f t="shared" si="22"/>
        <v>9.5875706010695634</v>
      </c>
      <c r="R120" s="35">
        <f t="shared" si="23"/>
        <v>13.795307850646754</v>
      </c>
      <c r="S120" s="35">
        <f t="shared" si="24"/>
        <v>9.9240428376907772</v>
      </c>
      <c r="T120" s="35">
        <f t="shared" si="24"/>
        <v>6.7650389767805414</v>
      </c>
      <c r="U120" s="35">
        <f t="shared" si="24"/>
        <v>5.2527968512462273</v>
      </c>
      <c r="V120" s="35">
        <f t="shared" si="24"/>
        <v>8.2106680311629763</v>
      </c>
      <c r="W120" s="35">
        <f t="shared" si="13"/>
        <v>9.0767449773035729</v>
      </c>
      <c r="X120" s="35">
        <f t="shared" si="13"/>
        <v>6.3789111497134678</v>
      </c>
      <c r="Y120" s="33">
        <v>1</v>
      </c>
    </row>
    <row r="121" spans="1:25" ht="15.75">
      <c r="A121" s="9">
        <v>14</v>
      </c>
      <c r="B121" s="10" t="s">
        <v>50</v>
      </c>
      <c r="C121" s="11">
        <v>1.5</v>
      </c>
      <c r="D121" s="39">
        <f t="shared" si="14"/>
        <v>11067.000000000002</v>
      </c>
      <c r="E121" s="6">
        <f t="shared" si="15"/>
        <v>850000</v>
      </c>
      <c r="F121" s="8">
        <f t="shared" si="16"/>
        <v>15493.800000000003</v>
      </c>
      <c r="G121" s="16">
        <f t="shared" si="17"/>
        <v>816</v>
      </c>
      <c r="H121" s="8">
        <f t="shared" si="18"/>
        <v>205.79999999999998</v>
      </c>
      <c r="I121" s="3">
        <f t="shared" si="19"/>
        <v>3920</v>
      </c>
      <c r="J121" s="18">
        <f t="shared" si="20"/>
        <v>10956.330000000002</v>
      </c>
      <c r="K121" s="20">
        <f t="shared" si="21"/>
        <v>500</v>
      </c>
      <c r="L121" s="33">
        <v>1</v>
      </c>
      <c r="N121" s="9">
        <v>14</v>
      </c>
      <c r="O121" s="10" t="s">
        <v>50</v>
      </c>
      <c r="P121" s="11">
        <v>1.5</v>
      </c>
      <c r="Q121" s="35">
        <f t="shared" si="22"/>
        <v>9.311722986264785</v>
      </c>
      <c r="R121" s="35">
        <f t="shared" si="23"/>
        <v>13.652991628466498</v>
      </c>
      <c r="S121" s="35">
        <f t="shared" si="24"/>
        <v>9.6481952228859988</v>
      </c>
      <c r="T121" s="35">
        <f t="shared" si="24"/>
        <v>6.7044143549641069</v>
      </c>
      <c r="U121" s="35">
        <f t="shared" si="24"/>
        <v>5.326904823399949</v>
      </c>
      <c r="V121" s="35">
        <f t="shared" si="24"/>
        <v>8.2738469327845081</v>
      </c>
      <c r="W121" s="35">
        <f t="shared" si="13"/>
        <v>9.3016726504112839</v>
      </c>
      <c r="X121" s="35">
        <f t="shared" si="13"/>
        <v>6.2146080984221914</v>
      </c>
      <c r="Y121" s="33">
        <v>1</v>
      </c>
    </row>
    <row r="122" spans="1:25" ht="15.75">
      <c r="A122" s="9">
        <v>15</v>
      </c>
      <c r="B122" s="10" t="s">
        <v>51</v>
      </c>
      <c r="C122" s="11">
        <v>1</v>
      </c>
      <c r="D122" s="39">
        <f t="shared" si="14"/>
        <v>11621.28</v>
      </c>
      <c r="E122" s="6">
        <f t="shared" si="15"/>
        <v>880000</v>
      </c>
      <c r="F122" s="8">
        <f t="shared" si="16"/>
        <v>16269.791999999999</v>
      </c>
      <c r="G122" s="16">
        <f t="shared" si="17"/>
        <v>846.59999999999991</v>
      </c>
      <c r="H122" s="8">
        <f t="shared" si="18"/>
        <v>184.8</v>
      </c>
      <c r="I122" s="3">
        <f t="shared" si="19"/>
        <v>3640</v>
      </c>
      <c r="J122" s="18">
        <f t="shared" si="20"/>
        <v>10575.364800000001</v>
      </c>
      <c r="K122" s="20">
        <f t="shared" si="21"/>
        <v>675</v>
      </c>
      <c r="L122" s="33">
        <v>1</v>
      </c>
      <c r="N122" s="9">
        <v>15</v>
      </c>
      <c r="O122" s="10" t="s">
        <v>51</v>
      </c>
      <c r="P122" s="11">
        <v>1</v>
      </c>
      <c r="Q122" s="35">
        <f t="shared" si="22"/>
        <v>9.3605931792446313</v>
      </c>
      <c r="R122" s="35">
        <f t="shared" si="23"/>
        <v>13.687677186454389</v>
      </c>
      <c r="S122" s="35">
        <f t="shared" si="24"/>
        <v>9.6970654158658451</v>
      </c>
      <c r="T122" s="35">
        <f t="shared" si="24"/>
        <v>6.741228328086823</v>
      </c>
      <c r="U122" s="35">
        <f t="shared" si="24"/>
        <v>5.2192741592075835</v>
      </c>
      <c r="V122" s="35">
        <f t="shared" si="24"/>
        <v>8.1997389606307856</v>
      </c>
      <c r="W122" s="35">
        <f t="shared" si="13"/>
        <v>9.266282499773391</v>
      </c>
      <c r="X122" s="35">
        <f t="shared" si="13"/>
        <v>6.5147126908725301</v>
      </c>
      <c r="Y122" s="33">
        <v>1</v>
      </c>
    </row>
    <row r="123" spans="1:25" ht="15.75">
      <c r="A123" s="9">
        <v>16</v>
      </c>
      <c r="B123" s="10" t="s">
        <v>52</v>
      </c>
      <c r="C123" s="11">
        <v>1.25</v>
      </c>
      <c r="D123" s="39">
        <f t="shared" si="14"/>
        <v>10652.220000000001</v>
      </c>
      <c r="E123" s="6">
        <f t="shared" si="15"/>
        <v>830000</v>
      </c>
      <c r="F123" s="8">
        <f t="shared" si="16"/>
        <v>14913.108000000002</v>
      </c>
      <c r="G123" s="16">
        <f t="shared" si="17"/>
        <v>897.6</v>
      </c>
      <c r="H123" s="8">
        <f t="shared" si="18"/>
        <v>201.6</v>
      </c>
      <c r="I123" s="3">
        <f t="shared" si="19"/>
        <v>3440</v>
      </c>
      <c r="J123" s="18">
        <f t="shared" si="20"/>
        <v>7882.6428000000014</v>
      </c>
      <c r="K123" s="20">
        <f t="shared" si="21"/>
        <v>600</v>
      </c>
      <c r="L123" s="33">
        <v>1</v>
      </c>
      <c r="N123" s="9">
        <v>16</v>
      </c>
      <c r="O123" s="10" t="s">
        <v>52</v>
      </c>
      <c r="P123" s="11">
        <v>1.25</v>
      </c>
      <c r="Q123" s="35">
        <f t="shared" si="22"/>
        <v>9.2735236001189669</v>
      </c>
      <c r="R123" s="35">
        <f t="shared" si="23"/>
        <v>13.62918097977278</v>
      </c>
      <c r="S123" s="35">
        <f t="shared" si="24"/>
        <v>9.6099958367401808</v>
      </c>
      <c r="T123" s="35">
        <f t="shared" si="24"/>
        <v>6.7997245347684316</v>
      </c>
      <c r="U123" s="35">
        <f t="shared" si="24"/>
        <v>5.3062855361972137</v>
      </c>
      <c r="V123" s="35">
        <f t="shared" si="24"/>
        <v>8.1432267503674449</v>
      </c>
      <c r="W123" s="35">
        <f t="shared" si="13"/>
        <v>8.9724185073350462</v>
      </c>
      <c r="X123" s="35">
        <f t="shared" si="13"/>
        <v>6.3969296552161463</v>
      </c>
      <c r="Y123" s="33">
        <v>1</v>
      </c>
    </row>
    <row r="124" spans="1:25" ht="15.75">
      <c r="A124" s="9">
        <v>17</v>
      </c>
      <c r="B124" s="10" t="s">
        <v>53</v>
      </c>
      <c r="C124" s="11">
        <v>1</v>
      </c>
      <c r="D124" s="39">
        <f t="shared" si="14"/>
        <v>11541.3</v>
      </c>
      <c r="E124" s="6">
        <f t="shared" si="15"/>
        <v>850000</v>
      </c>
      <c r="F124" s="8">
        <f t="shared" si="16"/>
        <v>16157.819999999998</v>
      </c>
      <c r="G124" s="16">
        <f t="shared" si="17"/>
        <v>999.6</v>
      </c>
      <c r="H124" s="8">
        <f t="shared" si="18"/>
        <v>186.9</v>
      </c>
      <c r="I124" s="3">
        <f t="shared" si="19"/>
        <v>3320</v>
      </c>
      <c r="J124" s="18">
        <f t="shared" si="20"/>
        <v>8540.5619999999999</v>
      </c>
      <c r="K124" s="20">
        <f t="shared" si="21"/>
        <v>562.5</v>
      </c>
      <c r="L124" s="33">
        <v>1</v>
      </c>
      <c r="N124" s="9">
        <v>17</v>
      </c>
      <c r="O124" s="10" t="s">
        <v>53</v>
      </c>
      <c r="P124" s="11">
        <v>1</v>
      </c>
      <c r="Q124" s="35">
        <f t="shared" si="22"/>
        <v>9.3536871853638175</v>
      </c>
      <c r="R124" s="35">
        <f t="shared" si="23"/>
        <v>13.652991628466498</v>
      </c>
      <c r="S124" s="35">
        <f t="shared" si="24"/>
        <v>9.6901594219850296</v>
      </c>
      <c r="T124" s="35">
        <f t="shared" si="24"/>
        <v>6.9073551989607971</v>
      </c>
      <c r="U124" s="35">
        <f t="shared" si="24"/>
        <v>5.2305737144615172</v>
      </c>
      <c r="V124" s="35">
        <f t="shared" si="24"/>
        <v>8.1077200619105341</v>
      </c>
      <c r="W124" s="35">
        <f t="shared" si="13"/>
        <v>9.052582092579895</v>
      </c>
      <c r="X124" s="35">
        <f t="shared" si="13"/>
        <v>6.3323911340785752</v>
      </c>
      <c r="Y124" s="33">
        <v>1</v>
      </c>
    </row>
    <row r="125" spans="1:25" ht="15.75">
      <c r="A125" s="9">
        <v>18</v>
      </c>
      <c r="B125" s="10" t="s">
        <v>54</v>
      </c>
      <c r="C125" s="11">
        <v>0.6</v>
      </c>
      <c r="D125" s="39">
        <f t="shared" si="14"/>
        <v>11857.500000000002</v>
      </c>
      <c r="E125" s="6">
        <f t="shared" si="15"/>
        <v>850000</v>
      </c>
      <c r="F125" s="8">
        <f t="shared" si="16"/>
        <v>16600.500000000004</v>
      </c>
      <c r="G125" s="16">
        <f t="shared" si="17"/>
        <v>969</v>
      </c>
      <c r="H125" s="8">
        <f t="shared" si="18"/>
        <v>203.70000000000002</v>
      </c>
      <c r="I125" s="3">
        <f t="shared" si="19"/>
        <v>3560</v>
      </c>
      <c r="J125" s="18">
        <f t="shared" si="20"/>
        <v>7707.3750000000018</v>
      </c>
      <c r="K125" s="20">
        <f t="shared" si="21"/>
        <v>625</v>
      </c>
      <c r="L125" s="33">
        <v>1</v>
      </c>
      <c r="N125" s="9">
        <v>18</v>
      </c>
      <c r="O125" s="10" t="s">
        <v>54</v>
      </c>
      <c r="P125" s="11">
        <v>0.6</v>
      </c>
      <c r="Q125" s="35">
        <f t="shared" si="22"/>
        <v>9.3807158577517367</v>
      </c>
      <c r="R125" s="35">
        <f t="shared" si="23"/>
        <v>13.652991628466498</v>
      </c>
      <c r="S125" s="35">
        <f t="shared" si="24"/>
        <v>9.7171880943729505</v>
      </c>
      <c r="T125" s="35">
        <f t="shared" si="24"/>
        <v>6.8762646118907664</v>
      </c>
      <c r="U125" s="35">
        <f t="shared" si="24"/>
        <v>5.3166483232327604</v>
      </c>
      <c r="V125" s="35">
        <f t="shared" si="24"/>
        <v>8.1775158238460754</v>
      </c>
      <c r="W125" s="35">
        <f t="shared" si="13"/>
        <v>8.9499329416592825</v>
      </c>
      <c r="X125" s="35">
        <f t="shared" si="13"/>
        <v>6.4377516497364011</v>
      </c>
      <c r="Y125" s="33">
        <v>1</v>
      </c>
    </row>
    <row r="126" spans="1:25" ht="15.75">
      <c r="A126" s="9">
        <v>19</v>
      </c>
      <c r="B126" s="10" t="s">
        <v>55</v>
      </c>
      <c r="C126" s="11">
        <v>1</v>
      </c>
      <c r="D126" s="39">
        <f t="shared" si="14"/>
        <v>10750.8</v>
      </c>
      <c r="E126" s="6">
        <f t="shared" si="15"/>
        <v>850000</v>
      </c>
      <c r="F126" s="8">
        <f t="shared" si="16"/>
        <v>15051.119999999997</v>
      </c>
      <c r="G126" s="16">
        <f t="shared" si="17"/>
        <v>918</v>
      </c>
      <c r="H126" s="8">
        <f t="shared" si="18"/>
        <v>178.5</v>
      </c>
      <c r="I126" s="3">
        <f t="shared" si="19"/>
        <v>2400</v>
      </c>
      <c r="J126" s="18">
        <f t="shared" si="20"/>
        <v>8815.655999999999</v>
      </c>
      <c r="K126" s="20">
        <f t="shared" si="21"/>
        <v>675</v>
      </c>
      <c r="L126" s="33">
        <v>1</v>
      </c>
      <c r="N126" s="9">
        <v>19</v>
      </c>
      <c r="O126" s="10" t="s">
        <v>55</v>
      </c>
      <c r="P126" s="11">
        <v>1</v>
      </c>
      <c r="Q126" s="35">
        <f t="shared" si="22"/>
        <v>9.2827354493915326</v>
      </c>
      <c r="R126" s="35">
        <f t="shared" si="23"/>
        <v>13.652991628466498</v>
      </c>
      <c r="S126" s="35">
        <f t="shared" si="24"/>
        <v>9.6192076860127464</v>
      </c>
      <c r="T126" s="35">
        <f t="shared" si="24"/>
        <v>6.8221973906204907</v>
      </c>
      <c r="U126" s="35">
        <f t="shared" si="24"/>
        <v>5.1845886012196933</v>
      </c>
      <c r="V126" s="35">
        <f t="shared" si="24"/>
        <v>7.7832240163360371</v>
      </c>
      <c r="W126" s="35">
        <f t="shared" si="13"/>
        <v>9.084284510667695</v>
      </c>
      <c r="X126" s="35">
        <f t="shared" si="13"/>
        <v>6.5147126908725301</v>
      </c>
      <c r="Y126" s="33">
        <v>1</v>
      </c>
    </row>
    <row r="127" spans="1:25" ht="15.75">
      <c r="A127" s="9">
        <v>20</v>
      </c>
      <c r="B127" s="10" t="s">
        <v>56</v>
      </c>
      <c r="C127" s="11">
        <v>0.9</v>
      </c>
      <c r="D127" s="39">
        <f t="shared" si="14"/>
        <v>15493.800000000001</v>
      </c>
      <c r="E127" s="6">
        <f t="shared" si="15"/>
        <v>850000</v>
      </c>
      <c r="F127" s="8">
        <f t="shared" si="16"/>
        <v>21691.320000000003</v>
      </c>
      <c r="G127" s="16">
        <f t="shared" si="17"/>
        <v>999.59999999999991</v>
      </c>
      <c r="H127" s="8">
        <f t="shared" si="18"/>
        <v>199.49999999999997</v>
      </c>
      <c r="I127" s="3">
        <f t="shared" si="19"/>
        <v>3920</v>
      </c>
      <c r="J127" s="18">
        <f t="shared" si="20"/>
        <v>13944.420000000002</v>
      </c>
      <c r="K127" s="20">
        <f t="shared" si="21"/>
        <v>687.5</v>
      </c>
      <c r="L127" s="33">
        <v>1</v>
      </c>
      <c r="N127" s="9">
        <v>20</v>
      </c>
      <c r="O127" s="10" t="s">
        <v>56</v>
      </c>
      <c r="P127" s="11">
        <v>0.9</v>
      </c>
      <c r="Q127" s="35">
        <f t="shared" si="22"/>
        <v>9.6481952228859988</v>
      </c>
      <c r="R127" s="35">
        <f t="shared" si="23"/>
        <v>13.652991628466498</v>
      </c>
      <c r="S127" s="35">
        <f t="shared" si="24"/>
        <v>9.9846674595072109</v>
      </c>
      <c r="T127" s="35">
        <f t="shared" si="24"/>
        <v>6.9073551989607971</v>
      </c>
      <c r="U127" s="35">
        <f t="shared" si="24"/>
        <v>5.2958142363299183</v>
      </c>
      <c r="V127" s="35">
        <f t="shared" si="24"/>
        <v>8.2738469327845081</v>
      </c>
      <c r="W127" s="35">
        <f t="shared" ref="W127:X142" si="25">LN(J127)</f>
        <v>9.5428347072281721</v>
      </c>
      <c r="X127" s="35">
        <f t="shared" si="25"/>
        <v>6.5330618295407268</v>
      </c>
      <c r="Y127" s="33">
        <v>1</v>
      </c>
    </row>
    <row r="128" spans="1:25" ht="15.75">
      <c r="A128" s="9">
        <v>21</v>
      </c>
      <c r="B128" s="10" t="s">
        <v>57</v>
      </c>
      <c r="C128" s="11">
        <v>1.5</v>
      </c>
      <c r="D128" s="39">
        <f t="shared" si="14"/>
        <v>5718.75</v>
      </c>
      <c r="E128" s="6">
        <f t="shared" si="15"/>
        <v>750000</v>
      </c>
      <c r="F128" s="8">
        <f t="shared" si="16"/>
        <v>6004.6875</v>
      </c>
      <c r="G128" s="16">
        <f t="shared" si="17"/>
        <v>612</v>
      </c>
      <c r="H128" s="8">
        <f t="shared" si="18"/>
        <v>178.5</v>
      </c>
      <c r="I128" s="3">
        <f t="shared" si="19"/>
        <v>2680.0000000000005</v>
      </c>
      <c r="J128" s="18">
        <f t="shared" si="20"/>
        <v>4289.0625</v>
      </c>
      <c r="K128" s="20">
        <f t="shared" si="21"/>
        <v>100</v>
      </c>
      <c r="L128" s="33">
        <v>1</v>
      </c>
      <c r="N128" s="9">
        <v>21</v>
      </c>
      <c r="O128" s="10" t="s">
        <v>57</v>
      </c>
      <c r="P128" s="11">
        <v>1.5</v>
      </c>
      <c r="Q128" s="35">
        <f t="shared" si="22"/>
        <v>8.6515055290238312</v>
      </c>
      <c r="R128" s="35">
        <f t="shared" si="23"/>
        <v>13.527828485512494</v>
      </c>
      <c r="S128" s="35">
        <f t="shared" si="24"/>
        <v>8.7002956931932633</v>
      </c>
      <c r="T128" s="35">
        <f t="shared" si="24"/>
        <v>6.4167322825123261</v>
      </c>
      <c r="U128" s="35">
        <f t="shared" si="24"/>
        <v>5.1845886012196933</v>
      </c>
      <c r="V128" s="35">
        <f t="shared" si="24"/>
        <v>7.8935720735049024</v>
      </c>
      <c r="W128" s="35">
        <f t="shared" si="25"/>
        <v>8.3638234565720513</v>
      </c>
      <c r="X128" s="35">
        <f t="shared" si="25"/>
        <v>4.6051701859880918</v>
      </c>
      <c r="Y128" s="33">
        <v>1</v>
      </c>
    </row>
    <row r="129" spans="1:25" ht="15.75">
      <c r="A129" s="9">
        <v>22</v>
      </c>
      <c r="B129" s="10" t="s">
        <v>58</v>
      </c>
      <c r="C129" s="11">
        <v>1.2</v>
      </c>
      <c r="D129" s="39">
        <f t="shared" si="14"/>
        <v>7215</v>
      </c>
      <c r="E129" s="6">
        <f t="shared" si="15"/>
        <v>780000</v>
      </c>
      <c r="F129" s="8">
        <f t="shared" si="16"/>
        <v>7575.75</v>
      </c>
      <c r="G129" s="16">
        <f t="shared" si="17"/>
        <v>714</v>
      </c>
      <c r="H129" s="8">
        <f t="shared" si="18"/>
        <v>157.5</v>
      </c>
      <c r="I129" s="3">
        <f t="shared" si="19"/>
        <v>2000</v>
      </c>
      <c r="J129" s="18">
        <f t="shared" si="20"/>
        <v>5555.55</v>
      </c>
      <c r="K129" s="20">
        <f t="shared" si="21"/>
        <v>93.75</v>
      </c>
      <c r="L129" s="33">
        <v>1</v>
      </c>
      <c r="N129" s="9">
        <v>22</v>
      </c>
      <c r="O129" s="10" t="s">
        <v>58</v>
      </c>
      <c r="P129" s="11">
        <v>1.2</v>
      </c>
      <c r="Q129" s="35">
        <f t="shared" si="22"/>
        <v>8.8839174712079707</v>
      </c>
      <c r="R129" s="35">
        <f t="shared" si="23"/>
        <v>13.567049198665774</v>
      </c>
      <c r="S129" s="35">
        <f t="shared" si="24"/>
        <v>8.9327076353774029</v>
      </c>
      <c r="T129" s="35">
        <f t="shared" si="24"/>
        <v>6.5708829623395841</v>
      </c>
      <c r="U129" s="35">
        <f t="shared" si="24"/>
        <v>5.0594254582656877</v>
      </c>
      <c r="V129" s="35">
        <f t="shared" si="24"/>
        <v>7.6009024595420822</v>
      </c>
      <c r="W129" s="35">
        <f t="shared" si="25"/>
        <v>8.622552707073563</v>
      </c>
      <c r="X129" s="35">
        <f t="shared" si="25"/>
        <v>4.5406316648505198</v>
      </c>
      <c r="Y129" s="33">
        <v>1</v>
      </c>
    </row>
    <row r="130" spans="1:25" ht="15.75">
      <c r="A130" s="9">
        <v>23</v>
      </c>
      <c r="B130" s="10" t="s">
        <v>59</v>
      </c>
      <c r="C130" s="11">
        <v>2</v>
      </c>
      <c r="D130" s="39">
        <f t="shared" si="14"/>
        <v>8591.25</v>
      </c>
      <c r="E130" s="6">
        <f t="shared" si="15"/>
        <v>790000</v>
      </c>
      <c r="F130" s="8">
        <f t="shared" si="16"/>
        <v>9020.8125</v>
      </c>
      <c r="G130" s="16">
        <f t="shared" si="17"/>
        <v>856.8</v>
      </c>
      <c r="H130" s="8">
        <f t="shared" si="18"/>
        <v>184.8</v>
      </c>
      <c r="I130" s="3">
        <f t="shared" si="19"/>
        <v>2880</v>
      </c>
      <c r="J130" s="18">
        <f t="shared" si="20"/>
        <v>6701.1750000000002</v>
      </c>
      <c r="K130" s="20">
        <f t="shared" si="21"/>
        <v>150</v>
      </c>
      <c r="L130" s="33">
        <v>1</v>
      </c>
      <c r="N130" s="9">
        <v>23</v>
      </c>
      <c r="O130" s="10" t="s">
        <v>59</v>
      </c>
      <c r="P130" s="11">
        <v>2</v>
      </c>
      <c r="Q130" s="35">
        <f t="shared" si="22"/>
        <v>9.0584995224358149</v>
      </c>
      <c r="R130" s="35">
        <f t="shared" si="23"/>
        <v>13.579788224443204</v>
      </c>
      <c r="S130" s="35">
        <f t="shared" si="24"/>
        <v>9.1072896866052471</v>
      </c>
      <c r="T130" s="35">
        <f t="shared" si="24"/>
        <v>6.753204519133539</v>
      </c>
      <c r="U130" s="35">
        <f t="shared" si="24"/>
        <v>5.2192741592075835</v>
      </c>
      <c r="V130" s="35">
        <f t="shared" si="24"/>
        <v>7.965545573129992</v>
      </c>
      <c r="W130" s="35">
        <f t="shared" si="25"/>
        <v>8.8100381631373157</v>
      </c>
      <c r="X130" s="35">
        <f t="shared" si="25"/>
        <v>5.0106352940962555</v>
      </c>
      <c r="Y130" s="33">
        <v>1</v>
      </c>
    </row>
    <row r="131" spans="1:25" ht="15.75">
      <c r="A131" s="9">
        <v>24</v>
      </c>
      <c r="B131" s="10" t="s">
        <v>60</v>
      </c>
      <c r="C131" s="11">
        <v>1</v>
      </c>
      <c r="D131" s="39">
        <f t="shared" si="14"/>
        <v>7796.25</v>
      </c>
      <c r="E131" s="6">
        <f t="shared" si="15"/>
        <v>810000</v>
      </c>
      <c r="F131" s="8">
        <f t="shared" si="16"/>
        <v>8186.0625</v>
      </c>
      <c r="G131" s="16">
        <f t="shared" si="17"/>
        <v>918</v>
      </c>
      <c r="H131" s="8">
        <f t="shared" si="18"/>
        <v>147</v>
      </c>
      <c r="I131" s="3">
        <f t="shared" si="19"/>
        <v>3080</v>
      </c>
      <c r="J131" s="18">
        <f t="shared" si="20"/>
        <v>5535.3374999999996</v>
      </c>
      <c r="K131" s="20">
        <f t="shared" si="21"/>
        <v>225</v>
      </c>
      <c r="L131" s="33">
        <v>1</v>
      </c>
      <c r="N131" s="9">
        <v>24</v>
      </c>
      <c r="O131" s="10" t="s">
        <v>60</v>
      </c>
      <c r="P131" s="11">
        <v>1</v>
      </c>
      <c r="Q131" s="35">
        <f t="shared" si="22"/>
        <v>8.961398127840333</v>
      </c>
      <c r="R131" s="35">
        <f t="shared" si="23"/>
        <v>13.604789526648622</v>
      </c>
      <c r="S131" s="35">
        <f t="shared" si="24"/>
        <v>9.0101882920097651</v>
      </c>
      <c r="T131" s="35">
        <f t="shared" si="24"/>
        <v>6.8221973906204907</v>
      </c>
      <c r="U131" s="35">
        <f t="shared" si="24"/>
        <v>4.990432586778736</v>
      </c>
      <c r="V131" s="35">
        <f t="shared" ref="V131:V142" si="26">LN(I131)</f>
        <v>8.0326848759676199</v>
      </c>
      <c r="W131" s="35">
        <f t="shared" si="25"/>
        <v>8.6189078188935557</v>
      </c>
      <c r="X131" s="35">
        <f t="shared" si="25"/>
        <v>5.4161004022044201</v>
      </c>
      <c r="Y131" s="33">
        <v>1</v>
      </c>
    </row>
    <row r="132" spans="1:25" ht="15.75">
      <c r="A132" s="9">
        <v>25</v>
      </c>
      <c r="B132" s="10" t="s">
        <v>61</v>
      </c>
      <c r="C132" s="11">
        <v>1</v>
      </c>
      <c r="D132" s="39">
        <f t="shared" ref="D132:D142" si="27">D284/C284</f>
        <v>7122.5</v>
      </c>
      <c r="E132" s="6">
        <f t="shared" ref="E132:E142" si="28">E284/C284</f>
        <v>740000</v>
      </c>
      <c r="F132" s="8">
        <f t="shared" ref="F132:F142" si="29">F284/C284</f>
        <v>7478.625</v>
      </c>
      <c r="G132" s="16">
        <f t="shared" ref="G132:G142" si="30">G284/C284</f>
        <v>816</v>
      </c>
      <c r="H132" s="8">
        <f t="shared" ref="H132:H142" si="31">H284/C284</f>
        <v>168</v>
      </c>
      <c r="I132" s="3">
        <f t="shared" ref="I132:I142" si="32">I284/C284</f>
        <v>3400</v>
      </c>
      <c r="J132" s="18">
        <f t="shared" ref="J132:J142" si="33">J284/C284</f>
        <v>5341.875</v>
      </c>
      <c r="K132" s="20">
        <f t="shared" ref="K132:K142" si="34">K284/C284</f>
        <v>187.5</v>
      </c>
      <c r="L132" s="33">
        <v>1</v>
      </c>
      <c r="N132" s="9">
        <v>25</v>
      </c>
      <c r="O132" s="10" t="s">
        <v>61</v>
      </c>
      <c r="P132" s="11">
        <v>1</v>
      </c>
      <c r="Q132" s="35">
        <f t="shared" ref="Q132:Q141" si="35">LN(D132)</f>
        <v>8.871014066372064</v>
      </c>
      <c r="R132" s="35">
        <f t="shared" ref="R132:R142" si="36">LN(E132)</f>
        <v>13.514405465180353</v>
      </c>
      <c r="S132" s="35">
        <f t="shared" ref="S132:U142" si="37">LN(F132)</f>
        <v>8.9198042305414962</v>
      </c>
      <c r="T132" s="35">
        <f t="shared" si="37"/>
        <v>6.7044143549641069</v>
      </c>
      <c r="U132" s="35">
        <f t="shared" si="37"/>
        <v>5.1239639794032588</v>
      </c>
      <c r="V132" s="35">
        <f t="shared" si="26"/>
        <v>8.1315307106042525</v>
      </c>
      <c r="W132" s="35">
        <f t="shared" si="25"/>
        <v>8.5833319939202823</v>
      </c>
      <c r="X132" s="35">
        <f t="shared" si="25"/>
        <v>5.2337788454104652</v>
      </c>
      <c r="Y132" s="33">
        <v>1</v>
      </c>
    </row>
    <row r="133" spans="1:25" ht="15.75">
      <c r="A133" s="9">
        <v>26</v>
      </c>
      <c r="B133" s="10" t="s">
        <v>62</v>
      </c>
      <c r="C133" s="11">
        <v>3.5</v>
      </c>
      <c r="D133" s="39">
        <f t="shared" si="27"/>
        <v>7200</v>
      </c>
      <c r="E133" s="6">
        <f t="shared" si="28"/>
        <v>720000</v>
      </c>
      <c r="F133" s="8">
        <f t="shared" si="29"/>
        <v>7560</v>
      </c>
      <c r="G133" s="16">
        <f t="shared" si="30"/>
        <v>816</v>
      </c>
      <c r="H133" s="8">
        <f t="shared" si="31"/>
        <v>159.6</v>
      </c>
      <c r="I133" s="3">
        <f t="shared" si="32"/>
        <v>2080</v>
      </c>
      <c r="J133" s="18">
        <f t="shared" si="33"/>
        <v>4752</v>
      </c>
      <c r="K133" s="20">
        <f t="shared" si="34"/>
        <v>235.71428571428572</v>
      </c>
      <c r="L133" s="33">
        <v>1</v>
      </c>
      <c r="N133" s="9">
        <v>26</v>
      </c>
      <c r="O133" s="10" t="s">
        <v>62</v>
      </c>
      <c r="P133" s="11">
        <v>3.5</v>
      </c>
      <c r="Q133" s="35">
        <f t="shared" si="35"/>
        <v>8.8818363050041462</v>
      </c>
      <c r="R133" s="35">
        <f t="shared" si="36"/>
        <v>13.487006490992238</v>
      </c>
      <c r="S133" s="35">
        <f t="shared" si="37"/>
        <v>8.9306264691735784</v>
      </c>
      <c r="T133" s="35">
        <f t="shared" si="37"/>
        <v>6.7044143549641069</v>
      </c>
      <c r="U133" s="35">
        <f t="shared" si="37"/>
        <v>5.0726706850157086</v>
      </c>
      <c r="V133" s="35">
        <f t="shared" si="26"/>
        <v>7.6401231726953638</v>
      </c>
      <c r="W133" s="35">
        <f t="shared" si="25"/>
        <v>8.4663208610424814</v>
      </c>
      <c r="X133" s="35">
        <f t="shared" si="25"/>
        <v>5.4626204178393127</v>
      </c>
      <c r="Y133" s="33">
        <v>1</v>
      </c>
    </row>
    <row r="134" spans="1:25" ht="15.75">
      <c r="A134" s="9">
        <v>27</v>
      </c>
      <c r="B134" s="10" t="s">
        <v>63</v>
      </c>
      <c r="C134" s="11">
        <v>1.25</v>
      </c>
      <c r="D134" s="39">
        <f t="shared" si="27"/>
        <v>6562.5</v>
      </c>
      <c r="E134" s="6">
        <f t="shared" si="28"/>
        <v>700000</v>
      </c>
      <c r="F134" s="8">
        <f t="shared" si="29"/>
        <v>6890.625</v>
      </c>
      <c r="G134" s="16">
        <f t="shared" si="30"/>
        <v>765</v>
      </c>
      <c r="H134" s="8">
        <f t="shared" si="31"/>
        <v>159.6</v>
      </c>
      <c r="I134" s="3">
        <f t="shared" si="32"/>
        <v>2800</v>
      </c>
      <c r="J134" s="18">
        <f t="shared" si="33"/>
        <v>5971.875</v>
      </c>
      <c r="K134" s="20">
        <f t="shared" si="34"/>
        <v>135</v>
      </c>
      <c r="L134" s="33">
        <v>1</v>
      </c>
      <c r="N134" s="9">
        <v>27</v>
      </c>
      <c r="O134" s="10" t="s">
        <v>63</v>
      </c>
      <c r="P134" s="11">
        <v>1.25</v>
      </c>
      <c r="Q134" s="35">
        <f t="shared" si="35"/>
        <v>8.7891269068998792</v>
      </c>
      <c r="R134" s="35">
        <f t="shared" si="36"/>
        <v>13.458835614025542</v>
      </c>
      <c r="S134" s="35">
        <f t="shared" si="37"/>
        <v>8.8379170710693113</v>
      </c>
      <c r="T134" s="35">
        <f t="shared" si="37"/>
        <v>6.6398758338265358</v>
      </c>
      <c r="U134" s="35">
        <f t="shared" si="37"/>
        <v>5.0726706850157086</v>
      </c>
      <c r="V134" s="35">
        <f t="shared" si="26"/>
        <v>7.9373746961632952</v>
      </c>
      <c r="W134" s="35">
        <f t="shared" si="25"/>
        <v>8.6948162274286371</v>
      </c>
      <c r="X134" s="35">
        <f t="shared" si="25"/>
        <v>4.9052747784384296</v>
      </c>
      <c r="Y134" s="33">
        <v>1</v>
      </c>
    </row>
    <row r="135" spans="1:25" ht="15.75">
      <c r="A135" s="9">
        <v>28</v>
      </c>
      <c r="B135" s="10" t="s">
        <v>64</v>
      </c>
      <c r="C135" s="11">
        <v>2</v>
      </c>
      <c r="D135" s="39">
        <f t="shared" si="27"/>
        <v>7602.0000000000009</v>
      </c>
      <c r="E135" s="6">
        <f t="shared" si="28"/>
        <v>700000</v>
      </c>
      <c r="F135" s="8">
        <f t="shared" si="29"/>
        <v>10566.78</v>
      </c>
      <c r="G135" s="16">
        <f t="shared" si="30"/>
        <v>836.4</v>
      </c>
      <c r="H135" s="8">
        <f t="shared" si="31"/>
        <v>178.5</v>
      </c>
      <c r="I135" s="3">
        <f t="shared" si="32"/>
        <v>3520</v>
      </c>
      <c r="J135" s="18">
        <f t="shared" si="33"/>
        <v>6385.68</v>
      </c>
      <c r="K135" s="20">
        <f t="shared" si="34"/>
        <v>262.5</v>
      </c>
      <c r="L135" s="33">
        <v>1</v>
      </c>
      <c r="N135" s="9">
        <v>28</v>
      </c>
      <c r="O135" s="10" t="s">
        <v>64</v>
      </c>
      <c r="P135" s="11">
        <v>2</v>
      </c>
      <c r="Q135" s="35">
        <f t="shared" si="35"/>
        <v>8.9361666495491949</v>
      </c>
      <c r="R135" s="35">
        <f t="shared" si="36"/>
        <v>13.458835614025542</v>
      </c>
      <c r="S135" s="35">
        <f t="shared" si="37"/>
        <v>9.2654703966917946</v>
      </c>
      <c r="T135" s="35">
        <f t="shared" si="37"/>
        <v>6.7291069675544781</v>
      </c>
      <c r="U135" s="35">
        <f t="shared" si="37"/>
        <v>5.1845886012196933</v>
      </c>
      <c r="V135" s="35">
        <f t="shared" si="26"/>
        <v>8.1662162685921427</v>
      </c>
      <c r="W135" s="35">
        <f t="shared" si="25"/>
        <v>8.7618132624044165</v>
      </c>
      <c r="X135" s="35">
        <f t="shared" si="25"/>
        <v>5.5702510820316782</v>
      </c>
      <c r="Y135" s="33">
        <v>1</v>
      </c>
    </row>
    <row r="136" spans="1:25" ht="15.75">
      <c r="A136" s="9">
        <v>29</v>
      </c>
      <c r="B136" s="10" t="s">
        <v>65</v>
      </c>
      <c r="C136" s="11">
        <v>1.75</v>
      </c>
      <c r="D136" s="39">
        <f t="shared" si="27"/>
        <v>11039.19</v>
      </c>
      <c r="E136" s="6">
        <f t="shared" si="28"/>
        <v>1070000</v>
      </c>
      <c r="F136" s="8">
        <f t="shared" si="29"/>
        <v>15344.474099999998</v>
      </c>
      <c r="G136" s="16">
        <f t="shared" si="30"/>
        <v>805.80000000000007</v>
      </c>
      <c r="H136" s="8">
        <f t="shared" si="31"/>
        <v>186.9</v>
      </c>
      <c r="I136" s="3">
        <f t="shared" si="32"/>
        <v>3600</v>
      </c>
      <c r="J136" s="18">
        <f t="shared" si="33"/>
        <v>8610.5681999999997</v>
      </c>
      <c r="K136" s="20">
        <f t="shared" si="34"/>
        <v>535.71428571428567</v>
      </c>
      <c r="L136" s="33">
        <v>1</v>
      </c>
      <c r="N136" s="9">
        <v>29</v>
      </c>
      <c r="O136" s="10" t="s">
        <v>65</v>
      </c>
      <c r="P136" s="11">
        <v>1.75</v>
      </c>
      <c r="Q136" s="35">
        <f t="shared" si="35"/>
        <v>9.3092069475741912</v>
      </c>
      <c r="R136" s="35">
        <f t="shared" si="36"/>
        <v>13.883169206438088</v>
      </c>
      <c r="S136" s="35">
        <f t="shared" si="37"/>
        <v>9.6385106947167909</v>
      </c>
      <c r="T136" s="35">
        <f t="shared" si="37"/>
        <v>6.6918355727572472</v>
      </c>
      <c r="U136" s="35">
        <f t="shared" si="37"/>
        <v>5.2305737144615172</v>
      </c>
      <c r="V136" s="35">
        <f t="shared" si="26"/>
        <v>8.1886891244442008</v>
      </c>
      <c r="W136" s="35">
        <f t="shared" si="25"/>
        <v>9.0607455882756902</v>
      </c>
      <c r="X136" s="35">
        <f t="shared" si="25"/>
        <v>6.2836009699091431</v>
      </c>
      <c r="Y136" s="33">
        <v>1</v>
      </c>
    </row>
    <row r="137" spans="1:25" ht="15.75">
      <c r="A137" s="9">
        <v>30</v>
      </c>
      <c r="B137" s="10" t="s">
        <v>66</v>
      </c>
      <c r="C137" s="11">
        <v>1</v>
      </c>
      <c r="D137" s="39">
        <f t="shared" si="27"/>
        <v>12279.040000000003</v>
      </c>
      <c r="E137" s="6">
        <f t="shared" si="28"/>
        <v>1060000</v>
      </c>
      <c r="F137" s="8">
        <f t="shared" si="29"/>
        <v>17067.865600000001</v>
      </c>
      <c r="G137" s="16">
        <f t="shared" si="30"/>
        <v>979.19999999999993</v>
      </c>
      <c r="H137" s="8">
        <f t="shared" si="31"/>
        <v>184.8</v>
      </c>
      <c r="I137" s="3">
        <f t="shared" si="32"/>
        <v>3160</v>
      </c>
      <c r="J137" s="18">
        <f t="shared" si="33"/>
        <v>9946.0224000000035</v>
      </c>
      <c r="K137" s="20">
        <f t="shared" si="34"/>
        <v>618.75</v>
      </c>
      <c r="L137" s="33">
        <v>1</v>
      </c>
      <c r="N137" s="9">
        <v>30</v>
      </c>
      <c r="O137" s="10" t="s">
        <v>66</v>
      </c>
      <c r="P137" s="11">
        <v>1</v>
      </c>
      <c r="Q137" s="35">
        <f t="shared" si="35"/>
        <v>9.4156490227494736</v>
      </c>
      <c r="R137" s="35">
        <f t="shared" si="36"/>
        <v>13.87377946608825</v>
      </c>
      <c r="S137" s="35">
        <f t="shared" si="37"/>
        <v>9.7449527698920733</v>
      </c>
      <c r="T137" s="35">
        <f t="shared" si="37"/>
        <v>6.8867359117580618</v>
      </c>
      <c r="U137" s="35">
        <f t="shared" si="37"/>
        <v>5.2192741592075835</v>
      </c>
      <c r="V137" s="35">
        <f t="shared" si="26"/>
        <v>8.0583273065809582</v>
      </c>
      <c r="W137" s="35">
        <f t="shared" si="25"/>
        <v>9.2049279914338218</v>
      </c>
      <c r="X137" s="35">
        <f t="shared" si="25"/>
        <v>6.4277013138829</v>
      </c>
      <c r="Y137" s="33">
        <v>1</v>
      </c>
    </row>
    <row r="138" spans="1:25" ht="15.75">
      <c r="A138" s="9">
        <v>31</v>
      </c>
      <c r="B138" s="10" t="s">
        <v>67</v>
      </c>
      <c r="C138" s="11">
        <v>2.5</v>
      </c>
      <c r="D138" s="39">
        <f t="shared" si="27"/>
        <v>14443.8</v>
      </c>
      <c r="E138" s="6">
        <f t="shared" si="28"/>
        <v>1050000</v>
      </c>
      <c r="F138" s="8">
        <f t="shared" si="29"/>
        <v>20076.881999999998</v>
      </c>
      <c r="G138" s="16">
        <f t="shared" si="30"/>
        <v>969</v>
      </c>
      <c r="H138" s="8">
        <f t="shared" si="31"/>
        <v>205.8</v>
      </c>
      <c r="I138" s="3">
        <f t="shared" si="32"/>
        <v>3800</v>
      </c>
      <c r="J138" s="18">
        <f t="shared" si="33"/>
        <v>10543.973999999998</v>
      </c>
      <c r="K138" s="20">
        <f t="shared" si="34"/>
        <v>577.5</v>
      </c>
      <c r="L138" s="33">
        <v>1</v>
      </c>
      <c r="N138" s="9">
        <v>31</v>
      </c>
      <c r="O138" s="10" t="s">
        <v>67</v>
      </c>
      <c r="P138" s="11">
        <v>2.5</v>
      </c>
      <c r="Q138" s="35">
        <f t="shared" si="35"/>
        <v>9.5780205357215884</v>
      </c>
      <c r="R138" s="35">
        <f t="shared" si="36"/>
        <v>13.864300722133706</v>
      </c>
      <c r="S138" s="35">
        <f t="shared" si="37"/>
        <v>9.9073242828641899</v>
      </c>
      <c r="T138" s="35">
        <f t="shared" si="37"/>
        <v>6.8762646118907664</v>
      </c>
      <c r="U138" s="35">
        <f t="shared" si="37"/>
        <v>5.326904823399949</v>
      </c>
      <c r="V138" s="35">
        <f t="shared" si="26"/>
        <v>8.2427563457144775</v>
      </c>
      <c r="W138" s="35">
        <f t="shared" si="25"/>
        <v>9.2633097908818876</v>
      </c>
      <c r="X138" s="35">
        <f t="shared" si="25"/>
        <v>6.3587084423959483</v>
      </c>
      <c r="Y138" s="33">
        <v>1</v>
      </c>
    </row>
    <row r="139" spans="1:25" ht="15.75">
      <c r="A139" s="9">
        <v>32</v>
      </c>
      <c r="B139" s="10" t="s">
        <v>68</v>
      </c>
      <c r="C139" s="11">
        <v>3</v>
      </c>
      <c r="D139" s="39">
        <f t="shared" si="27"/>
        <v>12733.35</v>
      </c>
      <c r="E139" s="6">
        <f t="shared" si="28"/>
        <v>1050000</v>
      </c>
      <c r="F139" s="8">
        <f t="shared" si="29"/>
        <v>17699.356499999998</v>
      </c>
      <c r="G139" s="16">
        <f t="shared" si="30"/>
        <v>958.79999999999984</v>
      </c>
      <c r="H139" s="8">
        <f t="shared" si="31"/>
        <v>207.9</v>
      </c>
      <c r="I139" s="3">
        <f t="shared" si="32"/>
        <v>3680</v>
      </c>
      <c r="J139" s="18">
        <f t="shared" si="33"/>
        <v>11332.681500000001</v>
      </c>
      <c r="K139" s="20">
        <f t="shared" si="34"/>
        <v>750</v>
      </c>
      <c r="L139" s="33">
        <v>1</v>
      </c>
      <c r="N139" s="9">
        <v>32</v>
      </c>
      <c r="O139" s="10" t="s">
        <v>68</v>
      </c>
      <c r="P139" s="11">
        <v>3</v>
      </c>
      <c r="Q139" s="35">
        <f t="shared" si="35"/>
        <v>9.451979814826224</v>
      </c>
      <c r="R139" s="35">
        <f t="shared" si="36"/>
        <v>13.864300722133706</v>
      </c>
      <c r="S139" s="35">
        <f t="shared" si="37"/>
        <v>9.7812835619688236</v>
      </c>
      <c r="T139" s="35">
        <f t="shared" si="37"/>
        <v>6.8656825025602295</v>
      </c>
      <c r="U139" s="35">
        <f t="shared" si="37"/>
        <v>5.3370571948639673</v>
      </c>
      <c r="V139" s="35">
        <f t="shared" si="26"/>
        <v>8.2106680311629763</v>
      </c>
      <c r="W139" s="35">
        <f t="shared" si="25"/>
        <v>9.3354459985702718</v>
      </c>
      <c r="X139" s="35">
        <f t="shared" si="25"/>
        <v>6.620073206530356</v>
      </c>
      <c r="Y139" s="33">
        <v>1</v>
      </c>
    </row>
    <row r="140" spans="1:25" ht="15.75">
      <c r="A140" s="9">
        <v>33</v>
      </c>
      <c r="B140" s="10" t="s">
        <v>69</v>
      </c>
      <c r="C140" s="11">
        <v>0.6</v>
      </c>
      <c r="D140" s="39">
        <f t="shared" si="27"/>
        <v>15299.930000000002</v>
      </c>
      <c r="E140" s="6">
        <f t="shared" si="28"/>
        <v>1070000</v>
      </c>
      <c r="F140" s="8">
        <f t="shared" si="29"/>
        <v>21266.902700000002</v>
      </c>
      <c r="G140" s="16">
        <f t="shared" si="30"/>
        <v>938.4000000000002</v>
      </c>
      <c r="H140" s="8">
        <f t="shared" si="31"/>
        <v>165.9</v>
      </c>
      <c r="I140" s="3">
        <f t="shared" si="32"/>
        <v>3400</v>
      </c>
      <c r="J140" s="18">
        <f t="shared" si="33"/>
        <v>12086.944700000002</v>
      </c>
      <c r="K140" s="20">
        <f t="shared" si="34"/>
        <v>750</v>
      </c>
      <c r="L140" s="33">
        <v>1</v>
      </c>
      <c r="N140" s="9">
        <v>33</v>
      </c>
      <c r="O140" s="10" t="s">
        <v>69</v>
      </c>
      <c r="P140" s="11">
        <v>0.6</v>
      </c>
      <c r="Q140" s="35">
        <f t="shared" si="35"/>
        <v>9.6356035322066624</v>
      </c>
      <c r="R140" s="35">
        <f t="shared" si="36"/>
        <v>13.883169206438088</v>
      </c>
      <c r="S140" s="35">
        <f t="shared" si="37"/>
        <v>9.9649072793492621</v>
      </c>
      <c r="T140" s="35">
        <f t="shared" si="37"/>
        <v>6.8441762973392661</v>
      </c>
      <c r="U140" s="35">
        <f t="shared" si="37"/>
        <v>5.1113851971963991</v>
      </c>
      <c r="V140" s="35">
        <f t="shared" si="26"/>
        <v>8.1315307106042525</v>
      </c>
      <c r="W140" s="35">
        <f t="shared" si="25"/>
        <v>9.399881198685593</v>
      </c>
      <c r="X140" s="35">
        <f t="shared" si="25"/>
        <v>6.620073206530356</v>
      </c>
      <c r="Y140" s="33">
        <v>1</v>
      </c>
    </row>
    <row r="141" spans="1:25" ht="15.75">
      <c r="A141" s="9">
        <v>34</v>
      </c>
      <c r="B141" s="10" t="s">
        <v>70</v>
      </c>
      <c r="C141" s="11">
        <v>0.9</v>
      </c>
      <c r="D141" s="39">
        <f t="shared" si="27"/>
        <v>15059.200000000003</v>
      </c>
      <c r="E141" s="6">
        <f t="shared" si="28"/>
        <v>1040000</v>
      </c>
      <c r="F141" s="8">
        <f t="shared" si="29"/>
        <v>20932.288000000004</v>
      </c>
      <c r="G141" s="16">
        <f t="shared" si="30"/>
        <v>1009.8</v>
      </c>
      <c r="H141" s="8">
        <f t="shared" si="31"/>
        <v>168.00000000000003</v>
      </c>
      <c r="I141" s="3">
        <f t="shared" si="32"/>
        <v>3560</v>
      </c>
      <c r="J141" s="18">
        <f t="shared" si="33"/>
        <v>11444.992000000002</v>
      </c>
      <c r="K141" s="20">
        <f t="shared" si="34"/>
        <v>625</v>
      </c>
      <c r="L141" s="33">
        <v>1</v>
      </c>
      <c r="N141" s="9">
        <v>34</v>
      </c>
      <c r="O141" s="10" t="s">
        <v>70</v>
      </c>
      <c r="P141" s="11">
        <v>0.9</v>
      </c>
      <c r="Q141" s="35">
        <f t="shared" si="35"/>
        <v>9.6197443790929889</v>
      </c>
      <c r="R141" s="35">
        <f t="shared" si="36"/>
        <v>13.854731271117556</v>
      </c>
      <c r="S141" s="35">
        <f t="shared" si="37"/>
        <v>9.9490481262355885</v>
      </c>
      <c r="T141" s="35">
        <f t="shared" si="37"/>
        <v>6.9175075704248155</v>
      </c>
      <c r="U141" s="35">
        <f t="shared" si="37"/>
        <v>5.1239639794032588</v>
      </c>
      <c r="V141" s="35">
        <f t="shared" si="26"/>
        <v>8.1775158238460754</v>
      </c>
      <c r="W141" s="35">
        <f t="shared" si="25"/>
        <v>9.3453075333912281</v>
      </c>
      <c r="X141" s="35">
        <f t="shared" si="25"/>
        <v>6.4377516497364011</v>
      </c>
      <c r="Y141" s="33">
        <v>1</v>
      </c>
    </row>
    <row r="142" spans="1:25" ht="15.75">
      <c r="A142" s="9">
        <v>35</v>
      </c>
      <c r="B142" s="10" t="s">
        <v>71</v>
      </c>
      <c r="C142" s="11">
        <v>1.75</v>
      </c>
      <c r="D142" s="39">
        <f t="shared" si="27"/>
        <v>14253.750000000002</v>
      </c>
      <c r="E142" s="6">
        <f t="shared" si="28"/>
        <v>1050000</v>
      </c>
      <c r="F142" s="8">
        <f t="shared" si="29"/>
        <v>19812.712500000001</v>
      </c>
      <c r="G142" s="16">
        <f t="shared" si="30"/>
        <v>969</v>
      </c>
      <c r="H142" s="8">
        <f t="shared" si="31"/>
        <v>157.5</v>
      </c>
      <c r="I142" s="3">
        <f t="shared" si="32"/>
        <v>2800</v>
      </c>
      <c r="J142" s="18">
        <f t="shared" si="33"/>
        <v>10832.850000000002</v>
      </c>
      <c r="K142" s="20">
        <f t="shared" si="34"/>
        <v>707.14285714285711</v>
      </c>
      <c r="L142" s="33">
        <v>1</v>
      </c>
      <c r="M142" s="40">
        <f>AVERAGE(K73:K142)</f>
        <v>431.66284013605446</v>
      </c>
      <c r="N142" s="9">
        <v>35</v>
      </c>
      <c r="O142" s="10" t="s">
        <v>71</v>
      </c>
      <c r="P142" s="11">
        <v>1.75</v>
      </c>
      <c r="Q142" s="35">
        <f>LN(D142)</f>
        <v>9.5647753089715675</v>
      </c>
      <c r="R142" s="35">
        <f t="shared" si="36"/>
        <v>13.864300722133706</v>
      </c>
      <c r="S142" s="35">
        <f t="shared" si="37"/>
        <v>9.8940790561141689</v>
      </c>
      <c r="T142" s="35">
        <f t="shared" si="37"/>
        <v>6.8762646118907664</v>
      </c>
      <c r="U142" s="35">
        <f t="shared" si="37"/>
        <v>5.0594254582656877</v>
      </c>
      <c r="V142" s="35">
        <f t="shared" si="26"/>
        <v>7.9373746961632952</v>
      </c>
      <c r="W142" s="35">
        <f t="shared" si="25"/>
        <v>9.2903384632698085</v>
      </c>
      <c r="X142" s="35">
        <f t="shared" si="25"/>
        <v>6.5612327065074227</v>
      </c>
      <c r="Y142" s="33">
        <v>1</v>
      </c>
    </row>
    <row r="143" spans="1:25" ht="15.75">
      <c r="B143" s="42" t="s">
        <v>91</v>
      </c>
      <c r="C143" s="42" t="s">
        <v>93</v>
      </c>
      <c r="D143" s="46">
        <f>AVERAGE(D3:D72)</f>
        <v>6395.5494285714285</v>
      </c>
      <c r="E143" s="46">
        <f t="shared" ref="E143:K143" si="38">AVERAGE(E3:E72)</f>
        <v>817714.28571428568</v>
      </c>
      <c r="F143" s="46">
        <f t="shared" si="38"/>
        <v>8594.2788514285712</v>
      </c>
      <c r="G143" s="46">
        <f t="shared" si="38"/>
        <v>761.35714285714278</v>
      </c>
      <c r="H143" s="46">
        <f t="shared" si="38"/>
        <v>155.66999999999996</v>
      </c>
      <c r="I143" s="46">
        <f t="shared" si="38"/>
        <v>2766.2857142857142</v>
      </c>
      <c r="J143" s="46">
        <f t="shared" si="38"/>
        <v>5894.4633900000017</v>
      </c>
      <c r="K143" s="46">
        <f t="shared" si="38"/>
        <v>308.0960884353741</v>
      </c>
    </row>
    <row r="144" spans="1:25" ht="15.75">
      <c r="B144" s="42" t="s">
        <v>91</v>
      </c>
      <c r="C144" s="42" t="s">
        <v>94</v>
      </c>
      <c r="D144" s="46">
        <f>AVERAGE(D73:D142)</f>
        <v>11487.82685714286</v>
      </c>
      <c r="E144" s="46">
        <f t="shared" ref="E144:K144" si="39">AVERAGE(E73:E142)</f>
        <v>925428.57142857148</v>
      </c>
      <c r="F144" s="46">
        <f t="shared" si="39"/>
        <v>15977.540819999998</v>
      </c>
      <c r="G144" s="46">
        <f t="shared" si="39"/>
        <v>883.32000000000016</v>
      </c>
      <c r="H144" s="46">
        <f t="shared" si="39"/>
        <v>187.91999999999996</v>
      </c>
      <c r="I144" s="46">
        <f t="shared" si="39"/>
        <v>3347.4285714285716</v>
      </c>
      <c r="J144" s="46">
        <f t="shared" si="39"/>
        <v>8207.5716857142852</v>
      </c>
      <c r="K144" s="46">
        <f t="shared" si="39"/>
        <v>431.66284013605446</v>
      </c>
    </row>
    <row r="145" spans="1:12" ht="15.75">
      <c r="B145" s="42" t="s">
        <v>95</v>
      </c>
      <c r="C145" s="42"/>
      <c r="D145" s="46">
        <f>AVERAGE(D3:D142)</f>
        <v>8941.6881428571451</v>
      </c>
      <c r="E145" s="46">
        <f t="shared" ref="E145:K145" si="40">AVERAGE(E3:E142)</f>
        <v>871571.42857142852</v>
      </c>
      <c r="F145" s="46">
        <f t="shared" si="40"/>
        <v>12285.909835714283</v>
      </c>
      <c r="G145" s="46">
        <f t="shared" si="40"/>
        <v>822.33857142857164</v>
      </c>
      <c r="H145" s="46">
        <f t="shared" si="40"/>
        <v>171.79499999999996</v>
      </c>
      <c r="I145" s="46">
        <f t="shared" si="40"/>
        <v>3056.8571428571427</v>
      </c>
      <c r="J145" s="46">
        <f t="shared" si="40"/>
        <v>7051.0175378571448</v>
      </c>
      <c r="K145" s="46">
        <f t="shared" si="40"/>
        <v>369.87946428571416</v>
      </c>
    </row>
    <row r="146" spans="1:12" ht="15.75">
      <c r="B146" s="42" t="s">
        <v>100</v>
      </c>
      <c r="C146" s="42"/>
      <c r="D146" s="47">
        <f>(D144-D143)/D143</f>
        <v>0.79622204244442707</v>
      </c>
      <c r="E146" s="47">
        <f>(E144-E143)/E143</f>
        <v>0.13172606568832995</v>
      </c>
      <c r="F146" s="47">
        <f t="shared" ref="F146:K146" si="41">(F144-F143)/F143</f>
        <v>0.85909034326296674</v>
      </c>
      <c r="G146" s="47">
        <f t="shared" si="41"/>
        <v>0.16019138755980894</v>
      </c>
      <c r="H146" s="47">
        <f t="shared" si="41"/>
        <v>0.20716901137020627</v>
      </c>
      <c r="I146" s="47">
        <f t="shared" si="41"/>
        <v>0.21008056186738286</v>
      </c>
      <c r="J146" s="47">
        <f t="shared" si="41"/>
        <v>0.3924205042376695</v>
      </c>
      <c r="K146" s="47">
        <f t="shared" si="41"/>
        <v>0.40106562964884762</v>
      </c>
    </row>
    <row r="147" spans="1:12" ht="15.75">
      <c r="B147" s="42" t="s">
        <v>97</v>
      </c>
      <c r="C147" s="42" t="s">
        <v>93</v>
      </c>
      <c r="D147" s="46">
        <f>MAX(D3:D72)</f>
        <v>14061.86</v>
      </c>
      <c r="E147" s="46">
        <f t="shared" ref="E147:K147" si="42">MAX(E3:E72)</f>
        <v>950000</v>
      </c>
      <c r="F147" s="46">
        <f t="shared" si="42"/>
        <v>19216.575000000001</v>
      </c>
      <c r="G147" s="46">
        <f t="shared" si="42"/>
        <v>999.59999999999991</v>
      </c>
      <c r="H147" s="46">
        <f t="shared" si="42"/>
        <v>199.5</v>
      </c>
      <c r="I147" s="46">
        <f t="shared" si="42"/>
        <v>3600</v>
      </c>
      <c r="J147" s="46">
        <f t="shared" si="42"/>
        <v>11757.6</v>
      </c>
      <c r="K147" s="46">
        <f t="shared" si="42"/>
        <v>687.5</v>
      </c>
    </row>
    <row r="148" spans="1:12" ht="15.75">
      <c r="B148" s="42" t="s">
        <v>98</v>
      </c>
      <c r="C148" s="42" t="s">
        <v>93</v>
      </c>
      <c r="D148" s="46">
        <f>MIN(D3:D72)</f>
        <v>1417.5</v>
      </c>
      <c r="E148" s="46">
        <f t="shared" ref="E148:K148" si="43">MIN(E3:E72)</f>
        <v>700000</v>
      </c>
      <c r="F148" s="46">
        <f t="shared" si="43"/>
        <v>2072.1095999999993</v>
      </c>
      <c r="G148" s="46">
        <f t="shared" si="43"/>
        <v>408</v>
      </c>
      <c r="H148" s="46">
        <f t="shared" si="43"/>
        <v>90.3</v>
      </c>
      <c r="I148" s="46">
        <f t="shared" si="43"/>
        <v>1600</v>
      </c>
      <c r="J148" s="46">
        <f t="shared" si="43"/>
        <v>2184.5700000000002</v>
      </c>
      <c r="K148" s="46">
        <f t="shared" si="43"/>
        <v>50</v>
      </c>
    </row>
    <row r="149" spans="1:12" ht="15.75">
      <c r="B149" s="42" t="s">
        <v>99</v>
      </c>
      <c r="C149" s="42" t="s">
        <v>93</v>
      </c>
      <c r="D149" s="46">
        <f>_xlfn.STDEV.S(D3:D72)</f>
        <v>3911.2508079414779</v>
      </c>
      <c r="E149" s="46">
        <f t="shared" ref="E149:K149" si="44">_xlfn.STDEV.S(E3:E72)</f>
        <v>61483.38832024041</v>
      </c>
      <c r="F149" s="46">
        <f t="shared" si="44"/>
        <v>5766.0272252762989</v>
      </c>
      <c r="G149" s="46">
        <f t="shared" si="44"/>
        <v>110.33719013981855</v>
      </c>
      <c r="H149" s="46">
        <f t="shared" si="44"/>
        <v>23.34610013052183</v>
      </c>
      <c r="I149" s="46">
        <f t="shared" si="44"/>
        <v>467.25275234670272</v>
      </c>
      <c r="J149" s="46">
        <f t="shared" si="44"/>
        <v>2245.6115147636369</v>
      </c>
      <c r="K149" s="46">
        <f t="shared" si="44"/>
        <v>160.28534811857256</v>
      </c>
    </row>
    <row r="150" spans="1:12" ht="15.75">
      <c r="B150" s="42" t="s">
        <v>97</v>
      </c>
      <c r="C150" s="42" t="s">
        <v>94</v>
      </c>
      <c r="D150" s="46">
        <f>MAX(D73:D142)</f>
        <v>16429.439999999999</v>
      </c>
      <c r="E150" s="46">
        <f t="shared" ref="E150:K150" si="45">MAX(E73:E142)</f>
        <v>1070000</v>
      </c>
      <c r="F150" s="46">
        <f t="shared" si="45"/>
        <v>26865.955199999997</v>
      </c>
      <c r="G150" s="46">
        <f t="shared" si="45"/>
        <v>1009.8000000000001</v>
      </c>
      <c r="H150" s="46">
        <f t="shared" si="45"/>
        <v>207.9</v>
      </c>
      <c r="I150" s="46">
        <f t="shared" si="45"/>
        <v>3960</v>
      </c>
      <c r="J150" s="46">
        <f t="shared" si="45"/>
        <v>13944.420000000002</v>
      </c>
      <c r="K150" s="46">
        <f t="shared" si="45"/>
        <v>750</v>
      </c>
    </row>
    <row r="151" spans="1:12" ht="15.75">
      <c r="B151" s="42" t="s">
        <v>98</v>
      </c>
      <c r="C151" s="42" t="s">
        <v>94</v>
      </c>
      <c r="D151" s="46">
        <f>MIN(D73:D142)</f>
        <v>5718.75</v>
      </c>
      <c r="E151" s="46">
        <f t="shared" ref="E151:K151" si="46">MIN(E73:E142)</f>
        <v>700000</v>
      </c>
      <c r="F151" s="46">
        <f t="shared" si="46"/>
        <v>6004.6875</v>
      </c>
      <c r="G151" s="46">
        <f t="shared" si="46"/>
        <v>561</v>
      </c>
      <c r="H151" s="46">
        <f t="shared" si="46"/>
        <v>147</v>
      </c>
      <c r="I151" s="46">
        <f t="shared" si="46"/>
        <v>2000</v>
      </c>
      <c r="J151" s="46">
        <f t="shared" si="46"/>
        <v>4289.0625</v>
      </c>
      <c r="K151" s="46">
        <f t="shared" si="46"/>
        <v>75</v>
      </c>
    </row>
    <row r="152" spans="1:12" ht="15.75">
      <c r="B152" s="42" t="s">
        <v>99</v>
      </c>
      <c r="C152" s="42" t="s">
        <v>94</v>
      </c>
      <c r="D152" s="46">
        <f>_xlfn.STDEV.S(D73:D142)</f>
        <v>3250.2044970546012</v>
      </c>
      <c r="E152" s="46">
        <f t="shared" ref="E152:K152" si="47">_xlfn.STDEV.S(E73:E142)</f>
        <v>84915.741943491637</v>
      </c>
      <c r="F152" s="46">
        <f t="shared" si="47"/>
        <v>6542.8821744183797</v>
      </c>
      <c r="G152" s="46">
        <f t="shared" si="47"/>
        <v>102.40424243929037</v>
      </c>
      <c r="H152" s="46">
        <f t="shared" si="47"/>
        <v>16.487971900488681</v>
      </c>
      <c r="I152" s="46">
        <f t="shared" si="47"/>
        <v>512.86262735177172</v>
      </c>
      <c r="J152" s="46">
        <f t="shared" si="47"/>
        <v>2323.1720606412387</v>
      </c>
      <c r="K152" s="46">
        <f t="shared" si="47"/>
        <v>209.8986279847212</v>
      </c>
    </row>
    <row r="153" spans="1:12" ht="15.75" customHeight="1">
      <c r="A153" s="48" t="s">
        <v>0</v>
      </c>
      <c r="B153" s="48" t="s">
        <v>1</v>
      </c>
      <c r="C153" s="48" t="s">
        <v>72</v>
      </c>
      <c r="D153" s="48" t="s">
        <v>81</v>
      </c>
      <c r="E153" s="48" t="s">
        <v>73</v>
      </c>
      <c r="F153" s="48" t="s">
        <v>74</v>
      </c>
      <c r="G153" s="48" t="s">
        <v>75</v>
      </c>
      <c r="H153" s="48" t="s">
        <v>76</v>
      </c>
      <c r="I153" s="48" t="s">
        <v>77</v>
      </c>
      <c r="J153" s="48" t="s">
        <v>78</v>
      </c>
      <c r="K153" s="48" t="s">
        <v>79</v>
      </c>
      <c r="L153" s="48" t="s">
        <v>80</v>
      </c>
    </row>
    <row r="154" spans="1:12" ht="15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</row>
    <row r="155" spans="1:12" ht="15.75">
      <c r="A155" s="1">
        <v>1</v>
      </c>
      <c r="B155" s="2" t="s">
        <v>2</v>
      </c>
      <c r="C155" s="1">
        <v>1</v>
      </c>
      <c r="D155" s="36">
        <v>12096</v>
      </c>
      <c r="E155" s="6">
        <v>800000</v>
      </c>
      <c r="F155" s="8">
        <v>17781.12</v>
      </c>
      <c r="G155" s="16">
        <v>816</v>
      </c>
      <c r="H155" s="8">
        <v>168</v>
      </c>
      <c r="I155" s="3">
        <v>2800</v>
      </c>
      <c r="J155" s="18">
        <v>7257.5999999999995</v>
      </c>
      <c r="K155" s="20">
        <v>562.5</v>
      </c>
      <c r="L155" s="30">
        <v>0</v>
      </c>
    </row>
    <row r="156" spans="1:12" ht="15.75">
      <c r="A156" s="1">
        <v>2</v>
      </c>
      <c r="B156" s="2" t="s">
        <v>3</v>
      </c>
      <c r="C156" s="1">
        <v>6</v>
      </c>
      <c r="D156" s="36">
        <v>74970</v>
      </c>
      <c r="E156" s="6">
        <v>5100000</v>
      </c>
      <c r="F156" s="8">
        <v>110205.9</v>
      </c>
      <c r="G156" s="16">
        <v>5079.5999999999995</v>
      </c>
      <c r="H156" s="8">
        <v>1108.8</v>
      </c>
      <c r="I156" s="3">
        <v>17520</v>
      </c>
      <c r="J156" s="18">
        <v>42732.899999999994</v>
      </c>
      <c r="K156" s="20">
        <v>2062.5</v>
      </c>
      <c r="L156" s="30">
        <v>0</v>
      </c>
    </row>
    <row r="157" spans="1:12" ht="15.75">
      <c r="A157" s="1">
        <v>3</v>
      </c>
      <c r="B157" s="2" t="s">
        <v>4</v>
      </c>
      <c r="C157" s="1">
        <v>0.6</v>
      </c>
      <c r="D157" s="36">
        <v>7843.5</v>
      </c>
      <c r="E157" s="6">
        <v>498000</v>
      </c>
      <c r="F157" s="8">
        <v>11529.945</v>
      </c>
      <c r="G157" s="16">
        <v>581.4</v>
      </c>
      <c r="H157" s="8">
        <v>113.4</v>
      </c>
      <c r="I157" s="3">
        <v>2112</v>
      </c>
      <c r="J157" s="18">
        <v>4313.9250000000002</v>
      </c>
      <c r="K157" s="20">
        <v>412.5</v>
      </c>
      <c r="L157" s="30">
        <v>0</v>
      </c>
    </row>
    <row r="158" spans="1:12" ht="15.75">
      <c r="A158" s="1">
        <v>4</v>
      </c>
      <c r="B158" s="2" t="s">
        <v>5</v>
      </c>
      <c r="C158" s="1">
        <v>0.75</v>
      </c>
      <c r="D158" s="36">
        <v>9057.8250000000007</v>
      </c>
      <c r="E158" s="6">
        <v>607500</v>
      </c>
      <c r="F158" s="8">
        <v>13315.002750000001</v>
      </c>
      <c r="G158" s="16">
        <v>749.69999999999993</v>
      </c>
      <c r="H158" s="8">
        <v>149.625</v>
      </c>
      <c r="I158" s="3">
        <v>2700</v>
      </c>
      <c r="J158" s="18">
        <v>5253.5384999999997</v>
      </c>
      <c r="K158" s="20">
        <v>225</v>
      </c>
      <c r="L158" s="30">
        <v>0</v>
      </c>
    </row>
    <row r="159" spans="1:12" ht="15.75">
      <c r="A159" s="1">
        <v>5</v>
      </c>
      <c r="B159" s="2" t="s">
        <v>6</v>
      </c>
      <c r="C159" s="1">
        <v>1</v>
      </c>
      <c r="D159" s="36">
        <v>13030.5</v>
      </c>
      <c r="E159" s="6">
        <v>850000</v>
      </c>
      <c r="F159" s="8">
        <v>18894.224999999999</v>
      </c>
      <c r="G159" s="16">
        <v>765</v>
      </c>
      <c r="H159" s="8">
        <v>157.5</v>
      </c>
      <c r="I159" s="3">
        <v>2400</v>
      </c>
      <c r="J159" s="18">
        <v>7297.0800000000008</v>
      </c>
      <c r="K159" s="20">
        <v>187.5</v>
      </c>
      <c r="L159" s="30">
        <v>0</v>
      </c>
    </row>
    <row r="160" spans="1:12" ht="15.75">
      <c r="A160" s="1">
        <v>6</v>
      </c>
      <c r="B160" s="2" t="s">
        <v>7</v>
      </c>
      <c r="C160" s="1">
        <v>1.25</v>
      </c>
      <c r="D160" s="36">
        <v>16170</v>
      </c>
      <c r="E160" s="6">
        <v>1000000</v>
      </c>
      <c r="F160" s="8">
        <v>23446.5</v>
      </c>
      <c r="G160" s="16">
        <v>1211.25</v>
      </c>
      <c r="H160" s="8">
        <v>231</v>
      </c>
      <c r="I160" s="3">
        <v>4450</v>
      </c>
      <c r="J160" s="18">
        <v>9055.2000000000007</v>
      </c>
      <c r="K160" s="20">
        <v>618.75</v>
      </c>
      <c r="L160" s="30">
        <v>0</v>
      </c>
    </row>
    <row r="161" spans="1:12" ht="15.75">
      <c r="A161" s="1">
        <v>7</v>
      </c>
      <c r="B161" s="2" t="s">
        <v>8</v>
      </c>
      <c r="C161" s="1">
        <v>1</v>
      </c>
      <c r="D161" s="36">
        <v>12927.6</v>
      </c>
      <c r="E161" s="6">
        <v>810000</v>
      </c>
      <c r="F161" s="8">
        <v>18745.02</v>
      </c>
      <c r="G161" s="16">
        <v>918</v>
      </c>
      <c r="H161" s="8">
        <v>195.3</v>
      </c>
      <c r="I161" s="3">
        <v>3600</v>
      </c>
      <c r="J161" s="18">
        <v>6722.3520000000008</v>
      </c>
      <c r="K161" s="20">
        <v>450</v>
      </c>
      <c r="L161" s="30">
        <v>0</v>
      </c>
    </row>
    <row r="162" spans="1:12" ht="15.75">
      <c r="A162" s="1">
        <v>8</v>
      </c>
      <c r="B162" s="2" t="s">
        <v>9</v>
      </c>
      <c r="C162" s="1">
        <v>0.6</v>
      </c>
      <c r="D162" s="36">
        <v>5940</v>
      </c>
      <c r="E162" s="6">
        <v>480000</v>
      </c>
      <c r="F162" s="8">
        <v>9207</v>
      </c>
      <c r="G162" s="16">
        <v>489.6</v>
      </c>
      <c r="H162" s="8">
        <v>100.80000000000001</v>
      </c>
      <c r="I162" s="3">
        <v>1920</v>
      </c>
      <c r="J162" s="18">
        <v>3267.0000000000005</v>
      </c>
      <c r="K162" s="20">
        <v>300</v>
      </c>
      <c r="L162" s="30">
        <v>0</v>
      </c>
    </row>
    <row r="163" spans="1:12" ht="15.75">
      <c r="A163" s="1">
        <v>9</v>
      </c>
      <c r="B163" s="2" t="s">
        <v>10</v>
      </c>
      <c r="C163" s="1">
        <v>1.5</v>
      </c>
      <c r="D163" s="36">
        <v>16351.874999999998</v>
      </c>
      <c r="E163" s="6">
        <v>1275000</v>
      </c>
      <c r="F163" s="8">
        <v>25345.406249999996</v>
      </c>
      <c r="G163" s="16">
        <v>1224</v>
      </c>
      <c r="H163" s="8">
        <v>236.25</v>
      </c>
      <c r="I163" s="3">
        <v>4920</v>
      </c>
      <c r="J163" s="18">
        <v>9484.0874999999978</v>
      </c>
      <c r="K163" s="20">
        <v>675</v>
      </c>
      <c r="L163" s="30">
        <v>0</v>
      </c>
    </row>
    <row r="164" spans="1:12" ht="15.75">
      <c r="A164" s="1">
        <v>10</v>
      </c>
      <c r="B164" s="2" t="s">
        <v>11</v>
      </c>
      <c r="C164" s="1">
        <v>1</v>
      </c>
      <c r="D164" s="36">
        <v>9594</v>
      </c>
      <c r="E164" s="6">
        <v>820000</v>
      </c>
      <c r="F164" s="8">
        <v>14870.7</v>
      </c>
      <c r="G164" s="16">
        <v>816</v>
      </c>
      <c r="H164" s="8">
        <v>184.8</v>
      </c>
      <c r="I164" s="3">
        <v>3200</v>
      </c>
      <c r="J164" s="18">
        <v>5372.64</v>
      </c>
      <c r="K164" s="20">
        <v>506.25</v>
      </c>
      <c r="L164" s="30">
        <v>0</v>
      </c>
    </row>
    <row r="165" spans="1:12" ht="15.75">
      <c r="A165" s="1">
        <v>11</v>
      </c>
      <c r="B165" s="2" t="s">
        <v>12</v>
      </c>
      <c r="C165" s="1">
        <v>0.9</v>
      </c>
      <c r="D165" s="36">
        <v>8675.1</v>
      </c>
      <c r="E165" s="6">
        <v>756000</v>
      </c>
      <c r="F165" s="8">
        <v>13446.405000000001</v>
      </c>
      <c r="G165" s="16">
        <v>780.3</v>
      </c>
      <c r="H165" s="8">
        <v>160.65</v>
      </c>
      <c r="I165" s="3">
        <v>2808</v>
      </c>
      <c r="J165" s="18">
        <v>5031.558</v>
      </c>
      <c r="K165" s="20">
        <v>506.25</v>
      </c>
      <c r="L165" s="30">
        <v>0</v>
      </c>
    </row>
    <row r="166" spans="1:12" ht="15.75">
      <c r="A166" s="1">
        <v>12</v>
      </c>
      <c r="B166" s="2" t="s">
        <v>13</v>
      </c>
      <c r="C166" s="1">
        <v>1.8</v>
      </c>
      <c r="D166" s="36">
        <v>19278.000000000004</v>
      </c>
      <c r="E166" s="6">
        <v>1530000</v>
      </c>
      <c r="F166" s="8">
        <v>29109.780000000006</v>
      </c>
      <c r="G166" s="16">
        <v>1505.52</v>
      </c>
      <c r="H166" s="8">
        <v>302.40000000000003</v>
      </c>
      <c r="I166" s="3">
        <v>5256</v>
      </c>
      <c r="J166" s="18">
        <v>10988.460000000001</v>
      </c>
      <c r="K166" s="20">
        <v>937.5</v>
      </c>
      <c r="L166" s="30">
        <v>0</v>
      </c>
    </row>
    <row r="167" spans="1:12" ht="15.75">
      <c r="A167" s="1">
        <v>13</v>
      </c>
      <c r="B167" s="2" t="s">
        <v>14</v>
      </c>
      <c r="C167" s="1">
        <v>1.2</v>
      </c>
      <c r="D167" s="36">
        <v>12393</v>
      </c>
      <c r="E167" s="6">
        <v>1020000</v>
      </c>
      <c r="F167" s="8">
        <v>18713.43</v>
      </c>
      <c r="G167" s="16">
        <v>979.2</v>
      </c>
      <c r="H167" s="8">
        <v>201.60000000000002</v>
      </c>
      <c r="I167" s="3">
        <v>3360</v>
      </c>
      <c r="J167" s="18">
        <v>6940.0800000000008</v>
      </c>
      <c r="K167" s="20">
        <v>450</v>
      </c>
      <c r="L167" s="30">
        <v>0</v>
      </c>
    </row>
    <row r="168" spans="1:12" ht="15.75">
      <c r="A168" s="1">
        <v>14</v>
      </c>
      <c r="B168" s="2" t="s">
        <v>15</v>
      </c>
      <c r="C168" s="1">
        <v>0.5</v>
      </c>
      <c r="D168" s="36">
        <v>1204</v>
      </c>
      <c r="E168" s="6">
        <v>430000</v>
      </c>
      <c r="F168" s="8">
        <v>2046.8</v>
      </c>
      <c r="G168" s="16">
        <v>306</v>
      </c>
      <c r="H168" s="8">
        <v>78.75</v>
      </c>
      <c r="I168" s="3">
        <v>1320</v>
      </c>
      <c r="J168" s="18">
        <v>1806</v>
      </c>
      <c r="K168" s="20">
        <v>168.75</v>
      </c>
      <c r="L168" s="30">
        <v>0</v>
      </c>
    </row>
    <row r="169" spans="1:12" ht="15.75">
      <c r="A169" s="1">
        <v>15</v>
      </c>
      <c r="B169" s="2" t="s">
        <v>16</v>
      </c>
      <c r="C169" s="1">
        <v>1</v>
      </c>
      <c r="D169" s="36">
        <v>2324</v>
      </c>
      <c r="E169" s="6">
        <v>800000</v>
      </c>
      <c r="F169" s="8">
        <v>3555.7200000000003</v>
      </c>
      <c r="G169" s="16">
        <v>714</v>
      </c>
      <c r="H169" s="8">
        <v>147</v>
      </c>
      <c r="I169" s="3">
        <v>2440</v>
      </c>
      <c r="J169" s="18">
        <v>3253.6</v>
      </c>
      <c r="K169" s="20">
        <v>337.5</v>
      </c>
      <c r="L169" s="30">
        <v>0</v>
      </c>
    </row>
    <row r="170" spans="1:12" ht="15.75">
      <c r="A170" s="1">
        <v>16</v>
      </c>
      <c r="B170" s="2" t="s">
        <v>17</v>
      </c>
      <c r="C170" s="1">
        <v>0.5</v>
      </c>
      <c r="D170" s="36">
        <v>1264.375</v>
      </c>
      <c r="E170" s="6">
        <v>425000</v>
      </c>
      <c r="F170" s="8">
        <v>1112.6500000000001</v>
      </c>
      <c r="G170" s="16">
        <v>351.9</v>
      </c>
      <c r="H170" s="8">
        <v>84</v>
      </c>
      <c r="I170" s="3">
        <v>1240</v>
      </c>
      <c r="J170" s="18">
        <v>1833.34375</v>
      </c>
      <c r="K170" s="20">
        <v>75</v>
      </c>
      <c r="L170" s="30">
        <v>0</v>
      </c>
    </row>
    <row r="171" spans="1:12" ht="15.75">
      <c r="A171" s="1">
        <v>17</v>
      </c>
      <c r="B171" s="2" t="s">
        <v>18</v>
      </c>
      <c r="C171" s="1">
        <v>0.6</v>
      </c>
      <c r="D171" s="36">
        <v>1429.26</v>
      </c>
      <c r="E171" s="6">
        <v>492000</v>
      </c>
      <c r="F171" s="8">
        <v>1329.2118</v>
      </c>
      <c r="G171" s="16">
        <v>477.36</v>
      </c>
      <c r="H171" s="8">
        <v>95.76</v>
      </c>
      <c r="I171" s="3">
        <v>1464</v>
      </c>
      <c r="J171" s="18">
        <v>2401.1567999999997</v>
      </c>
      <c r="K171" s="20">
        <v>93.75</v>
      </c>
      <c r="L171" s="30">
        <v>0</v>
      </c>
    </row>
    <row r="172" spans="1:12" ht="15.75">
      <c r="A172" s="1">
        <v>18</v>
      </c>
      <c r="B172" s="2" t="s">
        <v>19</v>
      </c>
      <c r="C172" s="1">
        <v>1.5</v>
      </c>
      <c r="D172" s="36">
        <v>3927</v>
      </c>
      <c r="E172" s="6">
        <v>1275000</v>
      </c>
      <c r="F172" s="8">
        <v>3887.73</v>
      </c>
      <c r="G172" s="16">
        <v>1147.5</v>
      </c>
      <c r="H172" s="8">
        <v>248.85000000000002</v>
      </c>
      <c r="I172" s="3">
        <v>3840</v>
      </c>
      <c r="J172" s="18">
        <v>7657.65</v>
      </c>
      <c r="K172" s="20">
        <v>225</v>
      </c>
      <c r="L172" s="30">
        <v>0</v>
      </c>
    </row>
    <row r="173" spans="1:12" ht="15.75">
      <c r="A173" s="1">
        <v>19</v>
      </c>
      <c r="B173" s="2" t="s">
        <v>20</v>
      </c>
      <c r="C173" s="1">
        <v>1</v>
      </c>
      <c r="D173" s="36">
        <v>2324.6999999999998</v>
      </c>
      <c r="E173" s="6">
        <v>810000</v>
      </c>
      <c r="F173" s="8">
        <v>2557.17</v>
      </c>
      <c r="G173" s="16">
        <v>693.6</v>
      </c>
      <c r="H173" s="8">
        <v>178.5</v>
      </c>
      <c r="I173" s="3">
        <v>2600</v>
      </c>
      <c r="J173" s="18">
        <v>3184.8389999999999</v>
      </c>
      <c r="K173" s="20">
        <v>225</v>
      </c>
      <c r="L173" s="30">
        <v>0</v>
      </c>
    </row>
    <row r="174" spans="1:12" ht="15.75">
      <c r="A174" s="1">
        <v>20</v>
      </c>
      <c r="B174" s="2" t="s">
        <v>21</v>
      </c>
      <c r="C174" s="1">
        <v>1.5</v>
      </c>
      <c r="D174" s="36">
        <v>3882.9</v>
      </c>
      <c r="E174" s="6">
        <v>1290000</v>
      </c>
      <c r="F174" s="8">
        <v>5824.35</v>
      </c>
      <c r="G174" s="16">
        <v>765</v>
      </c>
      <c r="H174" s="8">
        <v>214.20000000000002</v>
      </c>
      <c r="I174" s="3">
        <v>4080.0000000000005</v>
      </c>
      <c r="J174" s="18">
        <v>4659.4799999999996</v>
      </c>
      <c r="K174" s="20">
        <v>225</v>
      </c>
      <c r="L174" s="30">
        <v>0</v>
      </c>
    </row>
    <row r="175" spans="1:12" ht="15.75">
      <c r="A175" s="1">
        <v>21</v>
      </c>
      <c r="B175" s="2" t="s">
        <v>22</v>
      </c>
      <c r="C175" s="1">
        <v>1.2</v>
      </c>
      <c r="D175" s="36">
        <v>3105.9</v>
      </c>
      <c r="E175" s="6">
        <v>1020000</v>
      </c>
      <c r="F175" s="8">
        <v>3758.1390000000001</v>
      </c>
      <c r="G175" s="16">
        <v>807.84</v>
      </c>
      <c r="H175" s="8">
        <v>173.88</v>
      </c>
      <c r="I175" s="3">
        <v>2735.9999999999995</v>
      </c>
      <c r="J175" s="18">
        <v>4596.732</v>
      </c>
      <c r="K175" s="20">
        <v>112.5</v>
      </c>
      <c r="L175" s="30">
        <v>0</v>
      </c>
    </row>
    <row r="176" spans="1:12" ht="15.75">
      <c r="A176" s="1">
        <v>22</v>
      </c>
      <c r="B176" s="2" t="s">
        <v>23</v>
      </c>
      <c r="C176" s="1">
        <v>0.6</v>
      </c>
      <c r="D176" s="36">
        <v>8042.3280000000004</v>
      </c>
      <c r="E176" s="6">
        <v>504000</v>
      </c>
      <c r="F176" s="8">
        <v>10294.179840000001</v>
      </c>
      <c r="G176" s="16">
        <v>520.19999999999993</v>
      </c>
      <c r="H176" s="8">
        <v>113.4</v>
      </c>
      <c r="I176" s="3">
        <v>1920</v>
      </c>
      <c r="J176" s="18">
        <v>5629.6296000000002</v>
      </c>
      <c r="K176" s="20">
        <v>375</v>
      </c>
      <c r="L176" s="30">
        <v>0</v>
      </c>
    </row>
    <row r="177" spans="1:12" ht="15.75">
      <c r="A177" s="1">
        <v>23</v>
      </c>
      <c r="B177" s="2" t="s">
        <v>24</v>
      </c>
      <c r="C177" s="1">
        <v>1</v>
      </c>
      <c r="D177" s="36">
        <v>14061.86</v>
      </c>
      <c r="E177" s="6">
        <v>860000</v>
      </c>
      <c r="F177" s="8">
        <v>17999.180800000002</v>
      </c>
      <c r="G177" s="16">
        <v>846.59999999999991</v>
      </c>
      <c r="H177" s="8">
        <v>180.6</v>
      </c>
      <c r="I177" s="3">
        <v>3360</v>
      </c>
      <c r="J177" s="18">
        <v>9983.9205999999995</v>
      </c>
      <c r="K177" s="20">
        <v>506.25</v>
      </c>
      <c r="L177" s="30">
        <v>0</v>
      </c>
    </row>
    <row r="178" spans="1:12" ht="15.75">
      <c r="A178" s="1">
        <v>24</v>
      </c>
      <c r="B178" s="2" t="s">
        <v>25</v>
      </c>
      <c r="C178" s="1">
        <v>1.2</v>
      </c>
      <c r="D178" s="36">
        <v>16874.232</v>
      </c>
      <c r="E178" s="6">
        <v>996000</v>
      </c>
      <c r="F178" s="8">
        <v>21599.016960000001</v>
      </c>
      <c r="G178" s="16">
        <v>1064.8799999999999</v>
      </c>
      <c r="H178" s="8">
        <v>209.16</v>
      </c>
      <c r="I178" s="3">
        <v>3360</v>
      </c>
      <c r="J178" s="18">
        <v>9618.3122399999993</v>
      </c>
      <c r="K178" s="20">
        <v>618.75</v>
      </c>
      <c r="L178" s="30">
        <v>0</v>
      </c>
    </row>
    <row r="179" spans="1:12" ht="15.75">
      <c r="A179" s="1">
        <v>25</v>
      </c>
      <c r="B179" s="2" t="s">
        <v>26</v>
      </c>
      <c r="C179" s="1">
        <v>0.75</v>
      </c>
      <c r="D179" s="36">
        <v>9928.7999999999993</v>
      </c>
      <c r="E179" s="6">
        <v>630000</v>
      </c>
      <c r="F179" s="8">
        <v>13503.168</v>
      </c>
      <c r="G179" s="16">
        <v>612</v>
      </c>
      <c r="H179" s="8">
        <v>121.27500000000001</v>
      </c>
      <c r="I179" s="3">
        <v>2400</v>
      </c>
      <c r="J179" s="18">
        <v>5460.84</v>
      </c>
      <c r="K179" s="20">
        <v>375</v>
      </c>
      <c r="L179" s="30">
        <v>0</v>
      </c>
    </row>
    <row r="180" spans="1:12" ht="15.75">
      <c r="A180" s="1">
        <v>26</v>
      </c>
      <c r="B180" s="2" t="s">
        <v>27</v>
      </c>
      <c r="C180" s="1">
        <v>0.9</v>
      </c>
      <c r="D180" s="36">
        <v>12357.81</v>
      </c>
      <c r="E180" s="6">
        <v>765000</v>
      </c>
      <c r="F180" s="8">
        <v>16806.621600000002</v>
      </c>
      <c r="G180" s="16">
        <v>734.40000000000009</v>
      </c>
      <c r="H180" s="8">
        <v>132.29999999999998</v>
      </c>
      <c r="I180" s="3">
        <v>3060</v>
      </c>
      <c r="J180" s="18">
        <v>6673.2174000000005</v>
      </c>
      <c r="K180" s="20">
        <v>562.5</v>
      </c>
      <c r="L180" s="30">
        <v>0</v>
      </c>
    </row>
    <row r="181" spans="1:12" ht="15.75">
      <c r="A181" s="1">
        <v>27</v>
      </c>
      <c r="B181" s="2" t="s">
        <v>28</v>
      </c>
      <c r="C181" s="7">
        <v>5</v>
      </c>
      <c r="D181" s="36">
        <v>12771</v>
      </c>
      <c r="E181" s="6">
        <v>4500000</v>
      </c>
      <c r="F181" s="8">
        <v>20433.600000000002</v>
      </c>
      <c r="G181" s="16">
        <v>3060</v>
      </c>
      <c r="H181" s="8">
        <v>735</v>
      </c>
      <c r="I181" s="3">
        <v>14000</v>
      </c>
      <c r="J181" s="18">
        <v>18901.079999999998</v>
      </c>
      <c r="K181" s="20">
        <v>731.25</v>
      </c>
      <c r="L181" s="30">
        <v>0</v>
      </c>
    </row>
    <row r="182" spans="1:12" ht="15.75">
      <c r="A182" s="1">
        <v>28</v>
      </c>
      <c r="B182" s="2" t="s">
        <v>29</v>
      </c>
      <c r="C182" s="7">
        <v>2.5</v>
      </c>
      <c r="D182" s="36">
        <v>6432.8</v>
      </c>
      <c r="E182" s="6">
        <v>2200000</v>
      </c>
      <c r="F182" s="8">
        <v>8619.9520000000011</v>
      </c>
      <c r="G182" s="16">
        <v>1734.0000000000002</v>
      </c>
      <c r="H182" s="8">
        <v>420</v>
      </c>
      <c r="I182" s="3">
        <v>6899.9999999999991</v>
      </c>
      <c r="J182" s="18">
        <v>10292.480000000001</v>
      </c>
      <c r="K182" s="20">
        <v>225</v>
      </c>
      <c r="L182" s="30">
        <v>0</v>
      </c>
    </row>
    <row r="183" spans="1:12" ht="15.75">
      <c r="A183" s="1">
        <v>29</v>
      </c>
      <c r="B183" s="2" t="s">
        <v>30</v>
      </c>
      <c r="C183" s="7">
        <v>1</v>
      </c>
      <c r="D183" s="36">
        <v>2476.8000000000002</v>
      </c>
      <c r="E183" s="6">
        <v>900000</v>
      </c>
      <c r="F183" s="8">
        <v>3839.0400000000004</v>
      </c>
      <c r="G183" s="16">
        <v>510</v>
      </c>
      <c r="H183" s="8">
        <v>126</v>
      </c>
      <c r="I183" s="3">
        <v>2000</v>
      </c>
      <c r="J183" s="18">
        <v>3715.2000000000003</v>
      </c>
      <c r="K183" s="20">
        <v>75</v>
      </c>
      <c r="L183" s="30">
        <v>0</v>
      </c>
    </row>
    <row r="184" spans="1:12" ht="15.75">
      <c r="A184" s="1">
        <v>30</v>
      </c>
      <c r="B184" s="2" t="s">
        <v>31</v>
      </c>
      <c r="C184" s="7">
        <v>2</v>
      </c>
      <c r="D184" s="36">
        <v>4751.5</v>
      </c>
      <c r="E184" s="6">
        <v>1700000</v>
      </c>
      <c r="F184" s="8">
        <v>7602.4000000000005</v>
      </c>
      <c r="G184" s="16">
        <v>1122</v>
      </c>
      <c r="H184" s="8">
        <v>294</v>
      </c>
      <c r="I184" s="3">
        <v>4400</v>
      </c>
      <c r="J184" s="18">
        <v>9265.4249999999993</v>
      </c>
      <c r="K184" s="20">
        <v>112.5</v>
      </c>
      <c r="L184" s="30">
        <v>0</v>
      </c>
    </row>
    <row r="185" spans="1:12" ht="15.75">
      <c r="A185" s="1">
        <v>31</v>
      </c>
      <c r="B185" s="2" t="s">
        <v>32</v>
      </c>
      <c r="C185" s="7">
        <v>1.5</v>
      </c>
      <c r="D185" s="36">
        <v>4005.4499999999994</v>
      </c>
      <c r="E185" s="6">
        <v>1350000</v>
      </c>
      <c r="F185" s="8">
        <v>5928.0659999999989</v>
      </c>
      <c r="G185" s="16">
        <v>994.5</v>
      </c>
      <c r="H185" s="8">
        <v>252</v>
      </c>
      <c r="I185" s="3">
        <v>3479.9999999999995</v>
      </c>
      <c r="J185" s="18">
        <v>7329.9734999999991</v>
      </c>
      <c r="K185" s="20">
        <v>168.75</v>
      </c>
      <c r="L185" s="30">
        <v>0</v>
      </c>
    </row>
    <row r="186" spans="1:12" ht="15.75">
      <c r="A186" s="1">
        <v>32</v>
      </c>
      <c r="B186" s="2" t="s">
        <v>33</v>
      </c>
      <c r="C186" s="7">
        <v>3</v>
      </c>
      <c r="D186" s="36">
        <v>9753.75</v>
      </c>
      <c r="E186" s="6">
        <v>2550000</v>
      </c>
      <c r="F186" s="8">
        <v>7607.9250000000002</v>
      </c>
      <c r="G186" s="16">
        <v>2295</v>
      </c>
      <c r="H186" s="8">
        <v>472.5</v>
      </c>
      <c r="I186" s="3">
        <v>8400</v>
      </c>
      <c r="J186" s="18">
        <v>18044.4375</v>
      </c>
      <c r="K186" s="20">
        <v>600</v>
      </c>
      <c r="L186" s="30">
        <v>0</v>
      </c>
    </row>
    <row r="187" spans="1:12" ht="15.75">
      <c r="A187" s="1">
        <v>33</v>
      </c>
      <c r="B187" s="2" t="s">
        <v>34</v>
      </c>
      <c r="C187" s="7">
        <v>1</v>
      </c>
      <c r="D187" s="36">
        <v>2799.9</v>
      </c>
      <c r="E187" s="6">
        <v>900000</v>
      </c>
      <c r="F187" s="8">
        <v>2183.922</v>
      </c>
      <c r="G187" s="16">
        <v>714</v>
      </c>
      <c r="H187" s="8">
        <v>161.70000000000002</v>
      </c>
      <c r="I187" s="3">
        <v>2720</v>
      </c>
      <c r="J187" s="18">
        <v>4507.8390000000009</v>
      </c>
      <c r="K187" s="20">
        <v>112.5</v>
      </c>
      <c r="L187" s="30">
        <v>0</v>
      </c>
    </row>
    <row r="188" spans="1:12" ht="15.75">
      <c r="A188" s="1">
        <v>34</v>
      </c>
      <c r="B188" s="2" t="s">
        <v>35</v>
      </c>
      <c r="C188" s="7">
        <v>4</v>
      </c>
      <c r="D188" s="36">
        <v>12597</v>
      </c>
      <c r="E188" s="6">
        <v>3800000</v>
      </c>
      <c r="F188" s="8">
        <v>10203.570000000002</v>
      </c>
      <c r="G188" s="16">
        <v>2856</v>
      </c>
      <c r="H188" s="8">
        <v>554.4</v>
      </c>
      <c r="I188" s="3">
        <v>8160</v>
      </c>
      <c r="J188" s="18">
        <v>15494.31</v>
      </c>
      <c r="K188" s="20">
        <v>562.5</v>
      </c>
      <c r="L188" s="30">
        <v>0</v>
      </c>
    </row>
    <row r="189" spans="1:12" ht="15.75">
      <c r="A189" s="1">
        <v>35</v>
      </c>
      <c r="B189" s="2" t="s">
        <v>36</v>
      </c>
      <c r="C189" s="7">
        <v>1.5</v>
      </c>
      <c r="D189" s="36">
        <v>3837.2399999999989</v>
      </c>
      <c r="E189" s="6">
        <v>1320000</v>
      </c>
      <c r="F189" s="8">
        <v>3108.1643999999992</v>
      </c>
      <c r="G189" s="16">
        <v>1040.4000000000001</v>
      </c>
      <c r="H189" s="8">
        <v>195.3</v>
      </c>
      <c r="I189" s="3">
        <v>3120</v>
      </c>
      <c r="J189" s="18">
        <v>5717.4875999999986</v>
      </c>
      <c r="K189" s="20">
        <v>150</v>
      </c>
      <c r="L189" s="30">
        <v>0</v>
      </c>
    </row>
    <row r="190" spans="1:12" ht="15.75">
      <c r="A190" s="9">
        <v>1</v>
      </c>
      <c r="B190" s="10" t="s">
        <v>37</v>
      </c>
      <c r="C190" s="9">
        <v>1.25</v>
      </c>
      <c r="D190" s="37">
        <v>8662.5</v>
      </c>
      <c r="E190" s="12">
        <v>962500</v>
      </c>
      <c r="F190" s="14">
        <v>9528.75</v>
      </c>
      <c r="G190" s="23">
        <v>867.00000000000011</v>
      </c>
      <c r="H190" s="14">
        <v>223.125</v>
      </c>
      <c r="I190" s="25">
        <v>2600</v>
      </c>
      <c r="J190" s="26">
        <v>5197.5</v>
      </c>
      <c r="K190" s="28">
        <v>393.75</v>
      </c>
      <c r="L190" s="31">
        <v>0</v>
      </c>
    </row>
    <row r="191" spans="1:12" ht="15.75">
      <c r="A191" s="9">
        <v>2</v>
      </c>
      <c r="B191" s="10" t="s">
        <v>38</v>
      </c>
      <c r="C191" s="9">
        <v>1.5</v>
      </c>
      <c r="D191" s="37">
        <v>10237.5</v>
      </c>
      <c r="E191" s="12">
        <v>1170000</v>
      </c>
      <c r="F191" s="14">
        <v>11261.25</v>
      </c>
      <c r="G191" s="23">
        <v>1193.4000000000001</v>
      </c>
      <c r="H191" s="14">
        <v>236.25</v>
      </c>
      <c r="I191" s="25">
        <v>3120</v>
      </c>
      <c r="J191" s="26">
        <v>6244.875</v>
      </c>
      <c r="K191" s="28">
        <v>525</v>
      </c>
      <c r="L191" s="31">
        <v>0</v>
      </c>
    </row>
    <row r="192" spans="1:12" ht="15.75">
      <c r="A192" s="9">
        <v>3</v>
      </c>
      <c r="B192" s="10" t="s">
        <v>39</v>
      </c>
      <c r="C192" s="9">
        <v>1</v>
      </c>
      <c r="D192" s="37">
        <v>7500</v>
      </c>
      <c r="E192" s="12">
        <v>800000</v>
      </c>
      <c r="F192" s="14">
        <v>8250</v>
      </c>
      <c r="G192" s="23">
        <v>867</v>
      </c>
      <c r="H192" s="14">
        <v>168</v>
      </c>
      <c r="I192" s="25">
        <v>2400</v>
      </c>
      <c r="J192" s="26">
        <v>4200</v>
      </c>
      <c r="K192" s="28">
        <v>450</v>
      </c>
      <c r="L192" s="31">
        <v>0</v>
      </c>
    </row>
    <row r="193" spans="1:12" ht="15.75">
      <c r="A193" s="9">
        <v>4</v>
      </c>
      <c r="B193" s="10" t="s">
        <v>40</v>
      </c>
      <c r="C193" s="9">
        <v>1.2</v>
      </c>
      <c r="D193" s="37">
        <v>8212.5</v>
      </c>
      <c r="E193" s="12">
        <v>900000</v>
      </c>
      <c r="F193" s="14">
        <v>9033.75</v>
      </c>
      <c r="G193" s="23">
        <v>1040.3999999999999</v>
      </c>
      <c r="H193" s="14">
        <v>206.64</v>
      </c>
      <c r="I193" s="25">
        <v>3600</v>
      </c>
      <c r="J193" s="26">
        <v>4352.625</v>
      </c>
      <c r="K193" s="28">
        <v>506.25</v>
      </c>
      <c r="L193" s="31">
        <v>0</v>
      </c>
    </row>
    <row r="194" spans="1:12" ht="15.75">
      <c r="A194" s="9">
        <v>5</v>
      </c>
      <c r="B194" s="10" t="s">
        <v>41</v>
      </c>
      <c r="C194" s="9">
        <v>1.2</v>
      </c>
      <c r="D194" s="37">
        <v>8307</v>
      </c>
      <c r="E194" s="12">
        <v>936000</v>
      </c>
      <c r="F194" s="14">
        <v>9137.7000000000007</v>
      </c>
      <c r="G194" s="23">
        <v>979.2</v>
      </c>
      <c r="H194" s="14">
        <v>214.2</v>
      </c>
      <c r="I194" s="25">
        <v>3600</v>
      </c>
      <c r="J194" s="26">
        <v>4651.92</v>
      </c>
      <c r="K194" s="28">
        <v>393.75</v>
      </c>
      <c r="L194" s="31">
        <v>0</v>
      </c>
    </row>
    <row r="195" spans="1:12" ht="15.75">
      <c r="A195" s="9">
        <v>6</v>
      </c>
      <c r="B195" s="10" t="s">
        <v>42</v>
      </c>
      <c r="C195" s="9">
        <v>1.2</v>
      </c>
      <c r="D195" s="37">
        <v>8664</v>
      </c>
      <c r="E195" s="12">
        <v>912000</v>
      </c>
      <c r="F195" s="14">
        <v>9530.4000000000015</v>
      </c>
      <c r="G195" s="23">
        <v>954.72</v>
      </c>
      <c r="H195" s="14">
        <v>176.39999999999998</v>
      </c>
      <c r="I195" s="25">
        <v>3744</v>
      </c>
      <c r="J195" s="26">
        <v>4765.2000000000007</v>
      </c>
      <c r="K195" s="28">
        <v>450</v>
      </c>
      <c r="L195" s="31">
        <v>0</v>
      </c>
    </row>
    <row r="196" spans="1:12" ht="15.75">
      <c r="A196" s="9">
        <v>7</v>
      </c>
      <c r="B196" s="10" t="s">
        <v>43</v>
      </c>
      <c r="C196" s="9">
        <v>0.9</v>
      </c>
      <c r="D196" s="37">
        <v>5994</v>
      </c>
      <c r="E196" s="12">
        <v>648000</v>
      </c>
      <c r="F196" s="14">
        <v>7072.92</v>
      </c>
      <c r="G196" s="23">
        <v>807.84</v>
      </c>
      <c r="H196" s="14">
        <v>141.75</v>
      </c>
      <c r="I196" s="25">
        <v>3060</v>
      </c>
      <c r="J196" s="26">
        <v>3296.7000000000003</v>
      </c>
      <c r="K196" s="28">
        <v>168.75</v>
      </c>
      <c r="L196" s="31">
        <v>0</v>
      </c>
    </row>
    <row r="197" spans="1:12" ht="15.75">
      <c r="A197" s="9">
        <v>8</v>
      </c>
      <c r="B197" s="10" t="s">
        <v>44</v>
      </c>
      <c r="C197" s="9">
        <v>1.5</v>
      </c>
      <c r="D197" s="37">
        <v>10237.5</v>
      </c>
      <c r="E197" s="12">
        <v>1050000</v>
      </c>
      <c r="F197" s="14">
        <v>12080.25</v>
      </c>
      <c r="G197" s="23">
        <v>1300.5</v>
      </c>
      <c r="H197" s="14">
        <v>229.95</v>
      </c>
      <c r="I197" s="25">
        <v>4200</v>
      </c>
      <c r="J197" s="26">
        <v>5937.75</v>
      </c>
      <c r="K197" s="28">
        <v>393.75</v>
      </c>
      <c r="L197" s="31">
        <v>0</v>
      </c>
    </row>
    <row r="198" spans="1:12" ht="15.75">
      <c r="A198" s="9">
        <v>9</v>
      </c>
      <c r="B198" s="10" t="s">
        <v>45</v>
      </c>
      <c r="C198" s="9">
        <v>1.5</v>
      </c>
      <c r="D198" s="37">
        <v>11257.5</v>
      </c>
      <c r="E198" s="12">
        <v>1140000</v>
      </c>
      <c r="F198" s="14">
        <v>13283.849999999999</v>
      </c>
      <c r="G198" s="23">
        <v>1285.2</v>
      </c>
      <c r="H198" s="14">
        <v>242.55</v>
      </c>
      <c r="I198" s="25">
        <v>4320</v>
      </c>
      <c r="J198" s="26">
        <v>6416.7749999999996</v>
      </c>
      <c r="K198" s="28">
        <v>450</v>
      </c>
      <c r="L198" s="31">
        <v>0</v>
      </c>
    </row>
    <row r="199" spans="1:12" ht="15.75">
      <c r="A199" s="9">
        <v>10</v>
      </c>
      <c r="B199" s="10" t="s">
        <v>46</v>
      </c>
      <c r="C199" s="11">
        <v>3</v>
      </c>
      <c r="D199" s="37">
        <v>21375</v>
      </c>
      <c r="E199" s="12">
        <v>2280000</v>
      </c>
      <c r="F199" s="14">
        <v>25222.5</v>
      </c>
      <c r="G199" s="23">
        <v>2233.7999999999997</v>
      </c>
      <c r="H199" s="14">
        <v>510.3</v>
      </c>
      <c r="I199" s="25">
        <v>9240</v>
      </c>
      <c r="J199" s="26">
        <v>12397.5</v>
      </c>
      <c r="K199" s="28">
        <v>1350</v>
      </c>
      <c r="L199" s="31">
        <v>0</v>
      </c>
    </row>
    <row r="200" spans="1:12" ht="15.75">
      <c r="A200" s="9">
        <v>11</v>
      </c>
      <c r="B200" s="10" t="s">
        <v>47</v>
      </c>
      <c r="C200" s="11">
        <v>3</v>
      </c>
      <c r="D200" s="37">
        <v>21352.5</v>
      </c>
      <c r="E200" s="12">
        <v>2190000</v>
      </c>
      <c r="F200" s="14">
        <v>25195.949999999997</v>
      </c>
      <c r="G200" s="23">
        <v>2386.8000000000002</v>
      </c>
      <c r="H200" s="14">
        <v>510.3</v>
      </c>
      <c r="I200" s="25">
        <v>9600</v>
      </c>
      <c r="J200" s="26">
        <v>31601.7</v>
      </c>
      <c r="K200" s="28">
        <v>1312.5</v>
      </c>
      <c r="L200" s="31">
        <v>0</v>
      </c>
    </row>
    <row r="201" spans="1:12" ht="15.75">
      <c r="A201" s="9">
        <v>12</v>
      </c>
      <c r="B201" s="10" t="s">
        <v>48</v>
      </c>
      <c r="C201" s="11">
        <v>4</v>
      </c>
      <c r="D201" s="37">
        <v>20826</v>
      </c>
      <c r="E201" s="12">
        <v>3000000</v>
      </c>
      <c r="F201" s="14">
        <v>28531.620000000003</v>
      </c>
      <c r="G201" s="23">
        <v>3060</v>
      </c>
      <c r="H201" s="14">
        <v>588</v>
      </c>
      <c r="I201" s="25">
        <v>10720</v>
      </c>
      <c r="J201" s="26">
        <v>40194.18</v>
      </c>
      <c r="K201" s="28">
        <v>1350</v>
      </c>
      <c r="L201" s="31">
        <v>0</v>
      </c>
    </row>
    <row r="202" spans="1:12" ht="15.75">
      <c r="A202" s="9">
        <v>13</v>
      </c>
      <c r="B202" s="10" t="s">
        <v>49</v>
      </c>
      <c r="C202" s="11">
        <v>7</v>
      </c>
      <c r="D202" s="37">
        <v>43734.6</v>
      </c>
      <c r="E202" s="12">
        <v>5460000</v>
      </c>
      <c r="F202" s="14">
        <v>59916.402000000002</v>
      </c>
      <c r="G202" s="23">
        <v>5712</v>
      </c>
      <c r="H202" s="14">
        <v>970.2</v>
      </c>
      <c r="I202" s="25">
        <v>20440</v>
      </c>
      <c r="J202" s="26">
        <v>53793.557999999997</v>
      </c>
      <c r="K202" s="28">
        <v>1875</v>
      </c>
      <c r="L202" s="31">
        <v>0</v>
      </c>
    </row>
    <row r="203" spans="1:12" ht="15.75">
      <c r="A203" s="9">
        <v>14</v>
      </c>
      <c r="B203" s="10" t="s">
        <v>50</v>
      </c>
      <c r="C203" s="11">
        <v>1.5</v>
      </c>
      <c r="D203" s="37">
        <v>8538.66</v>
      </c>
      <c r="E203" s="12">
        <v>1170000</v>
      </c>
      <c r="F203" s="14">
        <v>11697.9642</v>
      </c>
      <c r="G203" s="23">
        <v>963.9</v>
      </c>
      <c r="H203" s="14">
        <v>245.70000000000002</v>
      </c>
      <c r="I203" s="25">
        <v>4860</v>
      </c>
      <c r="J203" s="26">
        <v>15881.9076</v>
      </c>
      <c r="K203" s="28">
        <v>450</v>
      </c>
      <c r="L203" s="31">
        <v>0</v>
      </c>
    </row>
    <row r="204" spans="1:12" ht="15.75">
      <c r="A204" s="9">
        <v>15</v>
      </c>
      <c r="B204" s="10" t="s">
        <v>51</v>
      </c>
      <c r="C204" s="11">
        <v>1</v>
      </c>
      <c r="D204" s="37">
        <v>5414.76</v>
      </c>
      <c r="E204" s="12">
        <v>780000</v>
      </c>
      <c r="F204" s="14">
        <v>7418.2212000000009</v>
      </c>
      <c r="G204" s="23">
        <v>703.8</v>
      </c>
      <c r="H204" s="14">
        <v>163.80000000000001</v>
      </c>
      <c r="I204" s="25">
        <v>2800</v>
      </c>
      <c r="J204" s="26">
        <v>9746.5680000000011</v>
      </c>
      <c r="K204" s="28">
        <v>450</v>
      </c>
      <c r="L204" s="31">
        <v>0</v>
      </c>
    </row>
    <row r="205" spans="1:12" ht="15.75">
      <c r="A205" s="9">
        <v>16</v>
      </c>
      <c r="B205" s="10" t="s">
        <v>52</v>
      </c>
      <c r="C205" s="11">
        <v>1.25</v>
      </c>
      <c r="D205" s="37">
        <v>6167.7</v>
      </c>
      <c r="E205" s="12">
        <v>962500</v>
      </c>
      <c r="F205" s="14">
        <v>8573.1029999999992</v>
      </c>
      <c r="G205" s="23">
        <v>994.5</v>
      </c>
      <c r="H205" s="14">
        <v>191.625</v>
      </c>
      <c r="I205" s="25">
        <v>4000</v>
      </c>
      <c r="J205" s="26">
        <v>8943.1649999999991</v>
      </c>
      <c r="K205" s="28">
        <v>375</v>
      </c>
      <c r="L205" s="31">
        <v>0</v>
      </c>
    </row>
    <row r="206" spans="1:12" ht="15.75">
      <c r="A206" s="9">
        <v>17</v>
      </c>
      <c r="B206" s="10" t="s">
        <v>53</v>
      </c>
      <c r="C206" s="11">
        <v>1</v>
      </c>
      <c r="D206" s="37">
        <v>5073</v>
      </c>
      <c r="E206" s="12">
        <v>750000</v>
      </c>
      <c r="F206" s="14">
        <v>7051.4699999999993</v>
      </c>
      <c r="G206" s="23">
        <v>693.6</v>
      </c>
      <c r="H206" s="14">
        <v>136.5</v>
      </c>
      <c r="I206" s="25">
        <v>3120</v>
      </c>
      <c r="J206" s="26">
        <v>6087.5999999999995</v>
      </c>
      <c r="K206" s="28">
        <v>393.75</v>
      </c>
      <c r="L206" s="31">
        <v>0</v>
      </c>
    </row>
    <row r="207" spans="1:12" ht="15.75">
      <c r="A207" s="9">
        <v>18</v>
      </c>
      <c r="B207" s="10" t="s">
        <v>54</v>
      </c>
      <c r="C207" s="11">
        <v>0.6</v>
      </c>
      <c r="D207" s="37">
        <v>2832.3359999999998</v>
      </c>
      <c r="E207" s="12">
        <v>468000</v>
      </c>
      <c r="F207" s="14">
        <v>3936.9470399999996</v>
      </c>
      <c r="G207" s="23">
        <v>446.76</v>
      </c>
      <c r="H207" s="14">
        <v>86.94</v>
      </c>
      <c r="I207" s="25">
        <v>1655.9999999999998</v>
      </c>
      <c r="J207" s="26">
        <v>4531.7375999999995</v>
      </c>
      <c r="K207" s="28">
        <v>225</v>
      </c>
      <c r="L207" s="31">
        <v>0</v>
      </c>
    </row>
    <row r="208" spans="1:12" ht="15.75">
      <c r="A208" s="9">
        <v>19</v>
      </c>
      <c r="B208" s="10" t="s">
        <v>55</v>
      </c>
      <c r="C208" s="11">
        <v>1</v>
      </c>
      <c r="D208" s="37">
        <v>5307.96</v>
      </c>
      <c r="E208" s="12">
        <v>710000</v>
      </c>
      <c r="F208" s="14">
        <v>7378.0643999999993</v>
      </c>
      <c r="G208" s="23">
        <v>612</v>
      </c>
      <c r="H208" s="14">
        <v>117.60000000000001</v>
      </c>
      <c r="I208" s="25">
        <v>2200</v>
      </c>
      <c r="J208" s="26">
        <v>6847.2683999999999</v>
      </c>
      <c r="K208" s="28">
        <v>300</v>
      </c>
      <c r="L208" s="31">
        <v>0</v>
      </c>
    </row>
    <row r="209" spans="1:12" ht="15.75">
      <c r="A209" s="9">
        <v>20</v>
      </c>
      <c r="B209" s="10" t="s">
        <v>56</v>
      </c>
      <c r="C209" s="11">
        <v>0.9</v>
      </c>
      <c r="D209" s="37">
        <v>9201.6</v>
      </c>
      <c r="E209" s="12">
        <v>639000</v>
      </c>
      <c r="F209" s="14">
        <v>14722.560000000001</v>
      </c>
      <c r="G209" s="23">
        <v>780.3</v>
      </c>
      <c r="H209" s="14">
        <v>151.20000000000002</v>
      </c>
      <c r="I209" s="25">
        <v>3060</v>
      </c>
      <c r="J209" s="26">
        <v>10581.84</v>
      </c>
      <c r="K209" s="28">
        <v>506.25</v>
      </c>
      <c r="L209" s="31">
        <v>0</v>
      </c>
    </row>
    <row r="210" spans="1:12" ht="15.75">
      <c r="A210" s="9">
        <v>21</v>
      </c>
      <c r="B210" s="10" t="s">
        <v>57</v>
      </c>
      <c r="C210" s="11">
        <v>1.5</v>
      </c>
      <c r="D210" s="37">
        <v>2268</v>
      </c>
      <c r="E210" s="12">
        <v>1050000</v>
      </c>
      <c r="F210" s="14">
        <v>3538.08</v>
      </c>
      <c r="G210" s="23">
        <v>612</v>
      </c>
      <c r="H210" s="14">
        <v>157.5</v>
      </c>
      <c r="I210" s="25">
        <v>2400</v>
      </c>
      <c r="J210" s="26">
        <v>5057.6400000000003</v>
      </c>
      <c r="K210" s="28">
        <v>75</v>
      </c>
      <c r="L210" s="31">
        <v>0</v>
      </c>
    </row>
    <row r="211" spans="1:12" ht="15.75">
      <c r="A211" s="9">
        <v>22</v>
      </c>
      <c r="B211" s="10" t="s">
        <v>58</v>
      </c>
      <c r="C211" s="11">
        <v>1.2</v>
      </c>
      <c r="D211" s="37">
        <v>2108.7000000000003</v>
      </c>
      <c r="E211" s="12">
        <v>852000</v>
      </c>
      <c r="F211" s="14">
        <v>3521.5290000000005</v>
      </c>
      <c r="G211" s="23">
        <v>612</v>
      </c>
      <c r="H211" s="14">
        <v>113.4</v>
      </c>
      <c r="I211" s="25">
        <v>2064</v>
      </c>
      <c r="J211" s="26">
        <v>5862.1860000000006</v>
      </c>
      <c r="K211" s="28">
        <v>112.5</v>
      </c>
      <c r="L211" s="31">
        <v>0</v>
      </c>
    </row>
    <row r="212" spans="1:12" ht="15.75">
      <c r="A212" s="9">
        <v>23</v>
      </c>
      <c r="B212" s="10" t="s">
        <v>59</v>
      </c>
      <c r="C212" s="11">
        <v>2</v>
      </c>
      <c r="D212" s="37">
        <v>2835</v>
      </c>
      <c r="E212" s="12">
        <v>1400000</v>
      </c>
      <c r="F212" s="14">
        <v>5046.3</v>
      </c>
      <c r="G212" s="23">
        <v>1591.2</v>
      </c>
      <c r="H212" s="14">
        <v>201.6</v>
      </c>
      <c r="I212" s="25">
        <v>4800</v>
      </c>
      <c r="J212" s="26">
        <v>5613.3</v>
      </c>
      <c r="K212" s="28">
        <v>150</v>
      </c>
      <c r="L212" s="31">
        <v>0</v>
      </c>
    </row>
    <row r="213" spans="1:12" ht="15.75">
      <c r="A213" s="9">
        <v>24</v>
      </c>
      <c r="B213" s="10" t="s">
        <v>60</v>
      </c>
      <c r="C213" s="11">
        <v>1</v>
      </c>
      <c r="D213" s="37">
        <v>1661.4</v>
      </c>
      <c r="E213" s="12">
        <v>710000</v>
      </c>
      <c r="F213" s="14">
        <v>2409.0300000000002</v>
      </c>
      <c r="G213" s="23">
        <v>744.6</v>
      </c>
      <c r="H213" s="14">
        <v>90.3</v>
      </c>
      <c r="I213" s="25">
        <v>2080</v>
      </c>
      <c r="J213" s="26">
        <v>3738.15</v>
      </c>
      <c r="K213" s="28">
        <v>168.75</v>
      </c>
      <c r="L213" s="31">
        <v>0</v>
      </c>
    </row>
    <row r="214" spans="1:12" ht="15.75">
      <c r="A214" s="9">
        <v>25</v>
      </c>
      <c r="B214" s="10" t="s">
        <v>61</v>
      </c>
      <c r="C214" s="11">
        <v>1</v>
      </c>
      <c r="D214" s="37">
        <v>2242.8000000000006</v>
      </c>
      <c r="E214" s="12">
        <v>890000</v>
      </c>
      <c r="F214" s="14">
        <v>3812.7600000000011</v>
      </c>
      <c r="G214" s="23">
        <v>714</v>
      </c>
      <c r="H214" s="14">
        <v>107.10000000000001</v>
      </c>
      <c r="I214" s="25">
        <v>2720</v>
      </c>
      <c r="J214" s="26">
        <v>3139.9200000000005</v>
      </c>
      <c r="K214" s="28">
        <v>150</v>
      </c>
      <c r="L214" s="31">
        <v>0</v>
      </c>
    </row>
    <row r="215" spans="1:12" ht="15.75">
      <c r="A215" s="9">
        <v>26</v>
      </c>
      <c r="B215" s="10" t="s">
        <v>62</v>
      </c>
      <c r="C215" s="11">
        <v>3.5</v>
      </c>
      <c r="D215" s="37">
        <v>8221.5</v>
      </c>
      <c r="E215" s="12">
        <v>3045000</v>
      </c>
      <c r="F215" s="14">
        <v>7810.4249999999993</v>
      </c>
      <c r="G215" s="23">
        <v>2677.5</v>
      </c>
      <c r="H215" s="14">
        <v>367.5</v>
      </c>
      <c r="I215" s="25">
        <v>7000</v>
      </c>
      <c r="J215" s="26">
        <v>7645.9950000000008</v>
      </c>
      <c r="K215" s="28">
        <v>618.75</v>
      </c>
      <c r="L215" s="31">
        <v>0</v>
      </c>
    </row>
    <row r="216" spans="1:12" ht="15.75">
      <c r="A216" s="9">
        <v>27</v>
      </c>
      <c r="B216" s="10" t="s">
        <v>63</v>
      </c>
      <c r="C216" s="11">
        <v>1.25</v>
      </c>
      <c r="D216" s="37">
        <v>5953.1999999999989</v>
      </c>
      <c r="E216" s="12">
        <v>1100000</v>
      </c>
      <c r="F216" s="14">
        <v>7441.4999999999982</v>
      </c>
      <c r="G216" s="23">
        <v>994.5</v>
      </c>
      <c r="H216" s="14">
        <v>183.75</v>
      </c>
      <c r="I216" s="25">
        <v>3850</v>
      </c>
      <c r="J216" s="26">
        <v>9525.119999999999</v>
      </c>
      <c r="K216" s="28">
        <v>337.5</v>
      </c>
      <c r="L216" s="31">
        <v>0</v>
      </c>
    </row>
    <row r="217" spans="1:12" ht="15.75">
      <c r="A217" s="9">
        <v>28</v>
      </c>
      <c r="B217" s="10" t="s">
        <v>64</v>
      </c>
      <c r="C217" s="11">
        <v>2</v>
      </c>
      <c r="D217" s="37">
        <v>9594</v>
      </c>
      <c r="E217" s="12">
        <v>1800000</v>
      </c>
      <c r="F217" s="14">
        <v>11992.5</v>
      </c>
      <c r="G217" s="23">
        <v>1530</v>
      </c>
      <c r="H217" s="14">
        <v>281.40000000000003</v>
      </c>
      <c r="I217" s="25">
        <v>5840</v>
      </c>
      <c r="J217" s="26">
        <v>12472.2</v>
      </c>
      <c r="K217" s="28">
        <v>375</v>
      </c>
      <c r="L217" s="31">
        <v>0</v>
      </c>
    </row>
    <row r="218" spans="1:12" ht="15.75">
      <c r="A218" s="9">
        <v>29</v>
      </c>
      <c r="B218" s="10" t="s">
        <v>65</v>
      </c>
      <c r="C218" s="11">
        <v>1.75</v>
      </c>
      <c r="D218" s="37">
        <v>9140.9500000000007</v>
      </c>
      <c r="E218" s="12">
        <v>1592500</v>
      </c>
      <c r="F218" s="14">
        <v>11426.1875</v>
      </c>
      <c r="G218" s="23">
        <v>1213.8000000000002</v>
      </c>
      <c r="H218" s="14">
        <v>275.625</v>
      </c>
      <c r="I218" s="25">
        <v>5320</v>
      </c>
      <c r="J218" s="26">
        <v>11883.235000000001</v>
      </c>
      <c r="K218" s="28">
        <v>468.75</v>
      </c>
      <c r="L218" s="31">
        <v>0</v>
      </c>
    </row>
    <row r="219" spans="1:12" ht="15.75">
      <c r="A219" s="9">
        <v>30</v>
      </c>
      <c r="B219" s="10" t="s">
        <v>66</v>
      </c>
      <c r="C219" s="11">
        <v>1</v>
      </c>
      <c r="D219" s="37">
        <v>5657.9999999999991</v>
      </c>
      <c r="E219" s="12">
        <v>920000</v>
      </c>
      <c r="F219" s="14">
        <v>7072.4999999999991</v>
      </c>
      <c r="G219" s="23">
        <v>816</v>
      </c>
      <c r="H219" s="14">
        <v>142.80000000000001</v>
      </c>
      <c r="I219" s="25">
        <v>2080</v>
      </c>
      <c r="J219" s="26">
        <v>7355.3999999999987</v>
      </c>
      <c r="K219" s="28">
        <v>337.5</v>
      </c>
      <c r="L219" s="31">
        <v>0</v>
      </c>
    </row>
    <row r="220" spans="1:12" ht="15.75">
      <c r="A220" s="9">
        <v>31</v>
      </c>
      <c r="B220" s="10" t="s">
        <v>67</v>
      </c>
      <c r="C220" s="11">
        <v>2.5</v>
      </c>
      <c r="D220" s="37">
        <v>12914.999999999998</v>
      </c>
      <c r="E220" s="12">
        <v>2250000</v>
      </c>
      <c r="F220" s="14">
        <v>16789.5</v>
      </c>
      <c r="G220" s="23">
        <v>1912.5</v>
      </c>
      <c r="H220" s="14">
        <v>409.5</v>
      </c>
      <c r="I220" s="25">
        <v>6600</v>
      </c>
      <c r="J220" s="26">
        <v>21955.499999999996</v>
      </c>
      <c r="K220" s="28">
        <v>525</v>
      </c>
      <c r="L220" s="31">
        <v>0</v>
      </c>
    </row>
    <row r="221" spans="1:12" ht="15.75">
      <c r="A221" s="9">
        <v>32</v>
      </c>
      <c r="B221" s="10" t="s">
        <v>68</v>
      </c>
      <c r="C221" s="11">
        <v>3</v>
      </c>
      <c r="D221" s="37">
        <v>15330.719999999998</v>
      </c>
      <c r="E221" s="12">
        <v>2460000</v>
      </c>
      <c r="F221" s="14">
        <v>19929.935999999998</v>
      </c>
      <c r="G221" s="23">
        <v>2080.8000000000002</v>
      </c>
      <c r="H221" s="14">
        <v>472.5</v>
      </c>
      <c r="I221" s="25">
        <v>8760</v>
      </c>
      <c r="J221" s="26">
        <v>27595.295999999995</v>
      </c>
      <c r="K221" s="28">
        <v>750</v>
      </c>
      <c r="L221" s="31">
        <v>0</v>
      </c>
    </row>
    <row r="222" spans="1:12" ht="15.75">
      <c r="A222" s="9">
        <v>33</v>
      </c>
      <c r="B222" s="10" t="s">
        <v>69</v>
      </c>
      <c r="C222" s="11">
        <v>0.6</v>
      </c>
      <c r="D222" s="37">
        <v>2603.6640000000002</v>
      </c>
      <c r="E222" s="12">
        <v>504000</v>
      </c>
      <c r="F222" s="14">
        <v>3384.7632000000003</v>
      </c>
      <c r="G222" s="23">
        <v>452.88</v>
      </c>
      <c r="H222" s="14">
        <v>94.5</v>
      </c>
      <c r="I222" s="25">
        <v>1680</v>
      </c>
      <c r="J222" s="26">
        <v>4686.5952000000007</v>
      </c>
      <c r="K222" s="28">
        <v>187.5</v>
      </c>
      <c r="L222" s="31">
        <v>0</v>
      </c>
    </row>
    <row r="223" spans="1:12" ht="15.75">
      <c r="A223" s="9">
        <v>34</v>
      </c>
      <c r="B223" s="10" t="s">
        <v>70</v>
      </c>
      <c r="C223" s="11">
        <v>0.9</v>
      </c>
      <c r="D223" s="37">
        <v>4042.7639999999997</v>
      </c>
      <c r="E223" s="12">
        <v>747000</v>
      </c>
      <c r="F223" s="14">
        <v>5255.5931999999993</v>
      </c>
      <c r="G223" s="23">
        <v>725.22</v>
      </c>
      <c r="H223" s="14">
        <v>141.75</v>
      </c>
      <c r="I223" s="25">
        <v>2520</v>
      </c>
      <c r="J223" s="26">
        <v>6185.4289199999994</v>
      </c>
      <c r="K223" s="28">
        <v>225</v>
      </c>
      <c r="L223" s="31">
        <v>0</v>
      </c>
    </row>
    <row r="224" spans="1:12" ht="15.75">
      <c r="A224" s="9">
        <v>35</v>
      </c>
      <c r="B224" s="10" t="s">
        <v>71</v>
      </c>
      <c r="C224" s="11">
        <v>1.75</v>
      </c>
      <c r="D224" s="37">
        <v>7928.3749999999991</v>
      </c>
      <c r="E224" s="12">
        <v>1487500</v>
      </c>
      <c r="F224" s="14">
        <v>10306.887499999999</v>
      </c>
      <c r="G224" s="23">
        <v>1320.9</v>
      </c>
      <c r="H224" s="14">
        <v>275.625</v>
      </c>
      <c r="I224" s="25">
        <v>4760</v>
      </c>
      <c r="J224" s="26">
        <v>14271.074999999999</v>
      </c>
      <c r="K224" s="28">
        <v>450</v>
      </c>
      <c r="L224" s="31">
        <v>0</v>
      </c>
    </row>
    <row r="225" spans="1:12" ht="15.75">
      <c r="A225" s="1">
        <v>1</v>
      </c>
      <c r="B225" s="2" t="s">
        <v>2</v>
      </c>
      <c r="C225" s="1">
        <v>1</v>
      </c>
      <c r="D225" s="36">
        <v>14939.54</v>
      </c>
      <c r="E225" s="5">
        <v>890000</v>
      </c>
      <c r="F225" s="15">
        <v>23305.682400000002</v>
      </c>
      <c r="G225" s="17">
        <v>948.6</v>
      </c>
      <c r="H225" s="15">
        <v>203.7</v>
      </c>
      <c r="I225" s="6">
        <v>3600</v>
      </c>
      <c r="J225" s="19">
        <v>10457.678</v>
      </c>
      <c r="K225" s="21">
        <v>675</v>
      </c>
      <c r="L225" s="32">
        <v>1</v>
      </c>
    </row>
    <row r="226" spans="1:12" ht="15.75">
      <c r="A226" s="1">
        <v>2</v>
      </c>
      <c r="B226" s="2" t="s">
        <v>3</v>
      </c>
      <c r="C226" s="1">
        <v>6</v>
      </c>
      <c r="D226" s="36">
        <v>95065.44</v>
      </c>
      <c r="E226" s="4">
        <v>5520000</v>
      </c>
      <c r="F226" s="15">
        <v>148302.0864</v>
      </c>
      <c r="G226" s="17">
        <v>5814</v>
      </c>
      <c r="H226" s="15">
        <v>1234.8</v>
      </c>
      <c r="I226" s="6">
        <v>21840</v>
      </c>
      <c r="J226" s="19">
        <v>62743.190400000007</v>
      </c>
      <c r="K226" s="21">
        <v>2268.75</v>
      </c>
      <c r="L226" s="32">
        <v>1</v>
      </c>
    </row>
    <row r="227" spans="1:12" ht="15.75">
      <c r="A227" s="1">
        <v>3</v>
      </c>
      <c r="B227" s="2" t="s">
        <v>4</v>
      </c>
      <c r="C227" s="1">
        <v>0.6</v>
      </c>
      <c r="D227" s="36">
        <v>9208.32</v>
      </c>
      <c r="E227" s="4">
        <v>528000</v>
      </c>
      <c r="F227" s="15">
        <v>14364.9792</v>
      </c>
      <c r="G227" s="17">
        <v>587.52</v>
      </c>
      <c r="H227" s="15">
        <v>124.74</v>
      </c>
      <c r="I227" s="6">
        <v>2376</v>
      </c>
      <c r="J227" s="19">
        <v>5709.1583999999993</v>
      </c>
      <c r="K227" s="21">
        <v>450</v>
      </c>
      <c r="L227" s="32">
        <v>1</v>
      </c>
    </row>
    <row r="228" spans="1:12" ht="15.75">
      <c r="A228" s="1">
        <v>4</v>
      </c>
      <c r="B228" s="2" t="s">
        <v>5</v>
      </c>
      <c r="C228" s="1">
        <v>0.75</v>
      </c>
      <c r="D228" s="36">
        <v>11036.25</v>
      </c>
      <c r="E228" s="4">
        <v>675000</v>
      </c>
      <c r="F228" s="15">
        <v>16002.5625</v>
      </c>
      <c r="G228" s="17">
        <v>734.4</v>
      </c>
      <c r="H228" s="15">
        <v>138.6</v>
      </c>
      <c r="I228" s="6">
        <v>2400</v>
      </c>
      <c r="J228" s="19">
        <v>7173.5625</v>
      </c>
      <c r="K228" s="21">
        <v>206.25</v>
      </c>
      <c r="L228" s="32">
        <v>1</v>
      </c>
    </row>
    <row r="229" spans="1:12" ht="15.75">
      <c r="A229" s="1">
        <v>5</v>
      </c>
      <c r="B229" s="2" t="s">
        <v>6</v>
      </c>
      <c r="C229" s="1">
        <v>1</v>
      </c>
      <c r="D229" s="36">
        <v>15155.36</v>
      </c>
      <c r="E229" s="4">
        <v>880000</v>
      </c>
      <c r="F229" s="15">
        <v>21975.272000000001</v>
      </c>
      <c r="G229" s="17">
        <v>918</v>
      </c>
      <c r="H229" s="15">
        <v>203.7</v>
      </c>
      <c r="I229" s="6">
        <v>3720</v>
      </c>
      <c r="J229" s="19">
        <v>10305.644800000002</v>
      </c>
      <c r="K229" s="21">
        <v>412.5</v>
      </c>
      <c r="L229" s="32">
        <v>1</v>
      </c>
    </row>
    <row r="230" spans="1:12" ht="15.75">
      <c r="A230" s="1">
        <v>6</v>
      </c>
      <c r="B230" s="2" t="s">
        <v>7</v>
      </c>
      <c r="C230" s="1">
        <v>1.25</v>
      </c>
      <c r="D230" s="36">
        <v>19260.3</v>
      </c>
      <c r="E230" s="4">
        <v>1162500</v>
      </c>
      <c r="F230" s="15">
        <v>27927.434999999998</v>
      </c>
      <c r="G230" s="17">
        <v>1173</v>
      </c>
      <c r="H230" s="15">
        <v>249.375</v>
      </c>
      <c r="I230" s="6">
        <v>4100</v>
      </c>
      <c r="J230" s="19">
        <v>12519.195</v>
      </c>
      <c r="K230" s="21">
        <v>675</v>
      </c>
      <c r="L230" s="32">
        <v>1</v>
      </c>
    </row>
    <row r="231" spans="1:12" ht="15.75">
      <c r="A231" s="1">
        <v>7</v>
      </c>
      <c r="B231" s="2" t="s">
        <v>8</v>
      </c>
      <c r="C231" s="1">
        <v>1</v>
      </c>
      <c r="D231" s="36">
        <v>16114.56</v>
      </c>
      <c r="E231" s="4">
        <v>960000</v>
      </c>
      <c r="F231" s="15">
        <v>23366.111999999997</v>
      </c>
      <c r="G231" s="17">
        <v>948.6</v>
      </c>
      <c r="H231" s="15">
        <v>205.79999999999998</v>
      </c>
      <c r="I231" s="6">
        <v>3640</v>
      </c>
      <c r="J231" s="19">
        <v>9829.8815999999988</v>
      </c>
      <c r="K231" s="21">
        <v>450</v>
      </c>
      <c r="L231" s="32">
        <v>1</v>
      </c>
    </row>
    <row r="232" spans="1:12" ht="15.75">
      <c r="A232" s="1">
        <v>8</v>
      </c>
      <c r="B232" s="2" t="s">
        <v>9</v>
      </c>
      <c r="C232" s="1">
        <v>0.6</v>
      </c>
      <c r="D232" s="36">
        <v>8783.2199999999993</v>
      </c>
      <c r="E232" s="4">
        <v>510000</v>
      </c>
      <c r="F232" s="15">
        <v>13174.829999999998</v>
      </c>
      <c r="G232" s="17">
        <v>569.16000000000008</v>
      </c>
      <c r="H232" s="15">
        <v>118.44</v>
      </c>
      <c r="I232" s="6">
        <v>2160</v>
      </c>
      <c r="J232" s="19">
        <v>5094.2675999999992</v>
      </c>
      <c r="K232" s="21">
        <v>412.5</v>
      </c>
      <c r="L232" s="32">
        <v>1</v>
      </c>
    </row>
    <row r="233" spans="1:12" ht="15.75">
      <c r="A233" s="1">
        <v>9</v>
      </c>
      <c r="B233" s="2" t="s">
        <v>10</v>
      </c>
      <c r="C233" s="1">
        <v>1.5</v>
      </c>
      <c r="D233" s="36">
        <v>19731.974999999999</v>
      </c>
      <c r="E233" s="4">
        <v>1425000</v>
      </c>
      <c r="F233" s="15">
        <v>29597.962499999998</v>
      </c>
      <c r="G233" s="17">
        <v>1346.4</v>
      </c>
      <c r="H233" s="15">
        <v>299.25</v>
      </c>
      <c r="I233" s="6">
        <v>5940</v>
      </c>
      <c r="J233" s="19">
        <v>12036.504749999998</v>
      </c>
      <c r="K233" s="21">
        <v>825</v>
      </c>
      <c r="L233" s="32">
        <v>1</v>
      </c>
    </row>
    <row r="234" spans="1:12" ht="15.75">
      <c r="A234" s="1">
        <v>10</v>
      </c>
      <c r="B234" s="2" t="s">
        <v>11</v>
      </c>
      <c r="C234" s="1">
        <v>1</v>
      </c>
      <c r="D234" s="36">
        <v>12739.24</v>
      </c>
      <c r="E234" s="4">
        <v>920000</v>
      </c>
      <c r="F234" s="15">
        <v>19108.86</v>
      </c>
      <c r="G234" s="17">
        <v>928.2</v>
      </c>
      <c r="H234" s="15">
        <v>205.79999999999998</v>
      </c>
      <c r="I234" s="6">
        <v>3800</v>
      </c>
      <c r="J234" s="19">
        <v>7643.5439999999999</v>
      </c>
      <c r="K234" s="21">
        <v>562.5</v>
      </c>
      <c r="L234" s="32">
        <v>1</v>
      </c>
    </row>
    <row r="235" spans="1:12" ht="15.75">
      <c r="A235" s="1">
        <v>11</v>
      </c>
      <c r="B235" s="2" t="s">
        <v>12</v>
      </c>
      <c r="C235" s="1">
        <v>0.9</v>
      </c>
      <c r="D235" s="36">
        <v>11522.52</v>
      </c>
      <c r="E235" s="4">
        <v>846000</v>
      </c>
      <c r="F235" s="15">
        <v>17399.0052</v>
      </c>
      <c r="G235" s="17">
        <v>844.56000000000006</v>
      </c>
      <c r="H235" s="15">
        <v>187.10999999999999</v>
      </c>
      <c r="I235" s="6">
        <v>3348</v>
      </c>
      <c r="J235" s="19">
        <v>6798.2867999999999</v>
      </c>
      <c r="K235" s="21">
        <v>562.5</v>
      </c>
      <c r="L235" s="32">
        <v>1</v>
      </c>
    </row>
    <row r="236" spans="1:12" ht="15.75">
      <c r="A236" s="1">
        <v>12</v>
      </c>
      <c r="B236" s="2" t="s">
        <v>13</v>
      </c>
      <c r="C236" s="1">
        <v>1.8</v>
      </c>
      <c r="D236" s="36">
        <v>24581.376</v>
      </c>
      <c r="E236" s="4">
        <v>1692000</v>
      </c>
      <c r="F236" s="15">
        <v>37117.877760000003</v>
      </c>
      <c r="G236" s="17">
        <v>1670.76</v>
      </c>
      <c r="H236" s="15">
        <v>336.42</v>
      </c>
      <c r="I236" s="6">
        <v>6480</v>
      </c>
      <c r="J236" s="19">
        <v>14748.8256</v>
      </c>
      <c r="K236" s="21">
        <v>843.75</v>
      </c>
      <c r="L236" s="32">
        <v>1</v>
      </c>
    </row>
    <row r="237" spans="1:12" ht="15.75">
      <c r="A237" s="1">
        <v>13</v>
      </c>
      <c r="B237" s="2" t="s">
        <v>14</v>
      </c>
      <c r="C237" s="1">
        <v>1.2</v>
      </c>
      <c r="D237" s="36">
        <v>15526.8</v>
      </c>
      <c r="E237" s="4">
        <v>1140000</v>
      </c>
      <c r="F237" s="15">
        <v>23445.468000000001</v>
      </c>
      <c r="G237" s="17">
        <v>1138.3200000000002</v>
      </c>
      <c r="H237" s="15">
        <v>236.88</v>
      </c>
      <c r="I237" s="6">
        <v>4272</v>
      </c>
      <c r="J237" s="19">
        <v>9160.8119999999999</v>
      </c>
      <c r="K237" s="21">
        <v>562.5</v>
      </c>
      <c r="L237" s="32">
        <v>1</v>
      </c>
    </row>
    <row r="238" spans="1:12" ht="15.75">
      <c r="A238" s="1">
        <v>14</v>
      </c>
      <c r="B238" s="2" t="s">
        <v>15</v>
      </c>
      <c r="C238" s="1">
        <v>0.5</v>
      </c>
      <c r="D238" s="36">
        <v>6227.7449999999999</v>
      </c>
      <c r="E238" s="4">
        <v>465000</v>
      </c>
      <c r="F238" s="15">
        <v>5604.9705000000004</v>
      </c>
      <c r="G238" s="17">
        <v>453.90000000000003</v>
      </c>
      <c r="H238" s="15">
        <v>94.5</v>
      </c>
      <c r="I238" s="6">
        <v>1760</v>
      </c>
      <c r="J238" s="19">
        <v>4670.8087500000001</v>
      </c>
      <c r="K238" s="21">
        <v>206.25</v>
      </c>
      <c r="L238" s="32">
        <v>1</v>
      </c>
    </row>
    <row r="239" spans="1:12" ht="15.75">
      <c r="A239" s="1">
        <v>15</v>
      </c>
      <c r="B239" s="2" t="s">
        <v>16</v>
      </c>
      <c r="C239" s="1">
        <v>1</v>
      </c>
      <c r="D239" s="36">
        <v>12235.3</v>
      </c>
      <c r="E239" s="4">
        <v>980000</v>
      </c>
      <c r="F239" s="15">
        <v>11011.77</v>
      </c>
      <c r="G239" s="17">
        <v>928.2</v>
      </c>
      <c r="H239" s="15">
        <v>178.5</v>
      </c>
      <c r="I239" s="6">
        <v>3600</v>
      </c>
      <c r="J239" s="19">
        <v>8809.4159999999993</v>
      </c>
      <c r="K239" s="21">
        <v>375</v>
      </c>
      <c r="L239" s="32">
        <v>1</v>
      </c>
    </row>
    <row r="240" spans="1:12" ht="15.75">
      <c r="A240" s="1">
        <v>16</v>
      </c>
      <c r="B240" s="2" t="s">
        <v>17</v>
      </c>
      <c r="C240" s="1">
        <v>0.5</v>
      </c>
      <c r="D240" s="36">
        <v>4418</v>
      </c>
      <c r="E240" s="4">
        <v>470000</v>
      </c>
      <c r="F240" s="15">
        <v>3976.2000000000003</v>
      </c>
      <c r="G240" s="17">
        <v>377.4</v>
      </c>
      <c r="H240" s="15">
        <v>89.25</v>
      </c>
      <c r="I240" s="6">
        <v>1500</v>
      </c>
      <c r="J240" s="19">
        <v>3225.14</v>
      </c>
      <c r="K240" s="21">
        <v>93.75</v>
      </c>
      <c r="L240" s="32">
        <v>1</v>
      </c>
    </row>
    <row r="241" spans="1:12" ht="15.75">
      <c r="A241" s="1">
        <v>17</v>
      </c>
      <c r="B241" s="2" t="s">
        <v>18</v>
      </c>
      <c r="C241" s="1">
        <v>0.6</v>
      </c>
      <c r="D241" s="36">
        <v>5238</v>
      </c>
      <c r="E241" s="4">
        <v>540000</v>
      </c>
      <c r="F241" s="15">
        <v>4714.2</v>
      </c>
      <c r="G241" s="17">
        <v>538.56000000000006</v>
      </c>
      <c r="H241" s="15">
        <v>110.88</v>
      </c>
      <c r="I241" s="6">
        <v>1872</v>
      </c>
      <c r="J241" s="19">
        <v>3090.4199999999996</v>
      </c>
      <c r="K241" s="21">
        <v>75</v>
      </c>
      <c r="L241" s="32">
        <v>1</v>
      </c>
    </row>
    <row r="242" spans="1:12" ht="15.75">
      <c r="A242" s="1">
        <v>18</v>
      </c>
      <c r="B242" s="2" t="s">
        <v>19</v>
      </c>
      <c r="C242" s="1">
        <v>1.5</v>
      </c>
      <c r="D242" s="36">
        <v>11703</v>
      </c>
      <c r="E242" s="4">
        <v>1410000</v>
      </c>
      <c r="F242" s="15">
        <v>11703</v>
      </c>
      <c r="G242" s="17">
        <v>1193.4000000000001</v>
      </c>
      <c r="H242" s="15">
        <v>289.8</v>
      </c>
      <c r="I242" s="6">
        <v>4800</v>
      </c>
      <c r="J242" s="19">
        <v>6904.7699999999995</v>
      </c>
      <c r="K242" s="21">
        <v>450</v>
      </c>
      <c r="L242" s="32">
        <v>1</v>
      </c>
    </row>
    <row r="243" spans="1:12" ht="15.75">
      <c r="A243" s="1">
        <v>19</v>
      </c>
      <c r="B243" s="2" t="s">
        <v>20</v>
      </c>
      <c r="C243" s="1">
        <v>1</v>
      </c>
      <c r="D243" s="36">
        <v>7268</v>
      </c>
      <c r="E243" s="4">
        <v>920000</v>
      </c>
      <c r="F243" s="15">
        <v>7268</v>
      </c>
      <c r="G243" s="17">
        <v>703.8</v>
      </c>
      <c r="H243" s="15">
        <v>203.7</v>
      </c>
      <c r="I243" s="6">
        <v>3080</v>
      </c>
      <c r="J243" s="19">
        <v>4433.4799999999996</v>
      </c>
      <c r="K243" s="21">
        <v>281.25</v>
      </c>
      <c r="L243" s="32">
        <v>1</v>
      </c>
    </row>
    <row r="244" spans="1:12" ht="15.75">
      <c r="A244" s="1">
        <v>20</v>
      </c>
      <c r="B244" s="2" t="s">
        <v>21</v>
      </c>
      <c r="C244" s="1">
        <v>1.5</v>
      </c>
      <c r="D244" s="36">
        <v>12096</v>
      </c>
      <c r="E244" s="4">
        <v>1440000</v>
      </c>
      <c r="F244" s="15">
        <v>12096</v>
      </c>
      <c r="G244" s="17">
        <v>994.5</v>
      </c>
      <c r="H244" s="15">
        <v>267.75</v>
      </c>
      <c r="I244" s="6">
        <v>5400</v>
      </c>
      <c r="J244" s="19">
        <v>7136.6399999999994</v>
      </c>
      <c r="K244" s="21">
        <v>281.25</v>
      </c>
      <c r="L244" s="32">
        <v>1</v>
      </c>
    </row>
    <row r="245" spans="1:12" ht="15.75">
      <c r="A245" s="1">
        <v>21</v>
      </c>
      <c r="B245" s="2" t="s">
        <v>22</v>
      </c>
      <c r="C245" s="1">
        <v>1.2</v>
      </c>
      <c r="D245" s="36">
        <v>9079.2000000000007</v>
      </c>
      <c r="E245" s="4">
        <v>1164000</v>
      </c>
      <c r="F245" s="15">
        <v>9079.2000000000007</v>
      </c>
      <c r="G245" s="17">
        <v>930.24</v>
      </c>
      <c r="H245" s="15">
        <v>211.67999999999998</v>
      </c>
      <c r="I245" s="6">
        <v>4224</v>
      </c>
      <c r="J245" s="19">
        <v>7717.3200000000006</v>
      </c>
      <c r="K245" s="21">
        <v>150</v>
      </c>
      <c r="L245" s="32">
        <v>1</v>
      </c>
    </row>
    <row r="246" spans="1:12" ht="15.75">
      <c r="A246" s="1">
        <v>22</v>
      </c>
      <c r="B246" s="2" t="s">
        <v>23</v>
      </c>
      <c r="C246" s="1">
        <v>0.6</v>
      </c>
      <c r="D246" s="36">
        <v>9427.8240000000005</v>
      </c>
      <c r="E246" s="4">
        <v>564000</v>
      </c>
      <c r="F246" s="15">
        <v>15178.796640000002</v>
      </c>
      <c r="G246" s="17">
        <v>605.88</v>
      </c>
      <c r="H246" s="15">
        <v>123.48</v>
      </c>
      <c r="I246" s="6">
        <v>2256</v>
      </c>
      <c r="J246" s="19">
        <v>7259.4244800000006</v>
      </c>
      <c r="K246" s="21">
        <v>450</v>
      </c>
      <c r="L246" s="32">
        <v>1</v>
      </c>
    </row>
    <row r="247" spans="1:12" ht="15.75">
      <c r="A247" s="1">
        <v>23</v>
      </c>
      <c r="B247" s="2" t="s">
        <v>24</v>
      </c>
      <c r="C247" s="1">
        <v>1</v>
      </c>
      <c r="D247" s="36">
        <v>16429.439999999999</v>
      </c>
      <c r="E247" s="4">
        <v>960000</v>
      </c>
      <c r="F247" s="15">
        <v>26451.398399999998</v>
      </c>
      <c r="G247" s="17">
        <v>969</v>
      </c>
      <c r="H247" s="15">
        <v>203.7</v>
      </c>
      <c r="I247" s="6">
        <v>3840</v>
      </c>
      <c r="J247" s="19">
        <v>12979.257599999999</v>
      </c>
      <c r="K247" s="21">
        <v>618.75</v>
      </c>
      <c r="L247" s="32">
        <v>1</v>
      </c>
    </row>
    <row r="248" spans="1:12" ht="15.75">
      <c r="A248" s="1">
        <v>24</v>
      </c>
      <c r="B248" s="2" t="s">
        <v>25</v>
      </c>
      <c r="C248" s="1">
        <v>1.2</v>
      </c>
      <c r="D248" s="36">
        <v>18829.38</v>
      </c>
      <c r="E248" s="4">
        <v>1140000</v>
      </c>
      <c r="F248" s="15">
        <v>30315.301800000005</v>
      </c>
      <c r="G248" s="17">
        <v>1199.52</v>
      </c>
      <c r="H248" s="15">
        <v>219.24</v>
      </c>
      <c r="I248" s="6">
        <v>4320</v>
      </c>
      <c r="J248" s="19">
        <v>12050.8032</v>
      </c>
      <c r="K248" s="21">
        <v>562.5</v>
      </c>
      <c r="L248" s="32">
        <v>1</v>
      </c>
    </row>
    <row r="249" spans="1:12" ht="15.75">
      <c r="A249" s="1">
        <v>25</v>
      </c>
      <c r="B249" s="2" t="s">
        <v>26</v>
      </c>
      <c r="C249" s="1">
        <v>0.75</v>
      </c>
      <c r="D249" s="36">
        <v>11784.78</v>
      </c>
      <c r="E249" s="4">
        <v>705000</v>
      </c>
      <c r="F249" s="15">
        <v>19798.430400000001</v>
      </c>
      <c r="G249" s="17">
        <v>719.09999999999991</v>
      </c>
      <c r="H249" s="15">
        <v>133.875</v>
      </c>
      <c r="I249" s="6">
        <v>2760</v>
      </c>
      <c r="J249" s="19">
        <v>7070.8680000000004</v>
      </c>
      <c r="K249" s="21">
        <v>450</v>
      </c>
      <c r="L249" s="32">
        <v>1</v>
      </c>
    </row>
    <row r="250" spans="1:12" ht="15.75">
      <c r="A250" s="1">
        <v>26</v>
      </c>
      <c r="B250" s="2" t="s">
        <v>27</v>
      </c>
      <c r="C250" s="1">
        <v>0.9</v>
      </c>
      <c r="D250" s="36">
        <v>14392.475999999999</v>
      </c>
      <c r="E250" s="4">
        <v>882000</v>
      </c>
      <c r="F250" s="15">
        <v>24179.359679999998</v>
      </c>
      <c r="G250" s="17">
        <v>872.09999999999991</v>
      </c>
      <c r="H250" s="15">
        <v>170.1</v>
      </c>
      <c r="I250" s="6">
        <v>3564</v>
      </c>
      <c r="J250" s="19">
        <v>8779.4103599999999</v>
      </c>
      <c r="K250" s="21">
        <v>675</v>
      </c>
      <c r="L250" s="32">
        <v>1</v>
      </c>
    </row>
    <row r="251" spans="1:12" ht="15.75">
      <c r="A251" s="1">
        <v>27</v>
      </c>
      <c r="B251" s="2" t="s">
        <v>28</v>
      </c>
      <c r="C251" s="7">
        <v>5</v>
      </c>
      <c r="D251" s="36">
        <v>73132.5</v>
      </c>
      <c r="E251" s="4">
        <v>4900000</v>
      </c>
      <c r="F251" s="15">
        <v>122862.59999999999</v>
      </c>
      <c r="G251" s="17">
        <v>4845</v>
      </c>
      <c r="H251" s="15">
        <v>1039.5</v>
      </c>
      <c r="I251" s="6">
        <v>18000</v>
      </c>
      <c r="J251" s="19">
        <v>54849.375</v>
      </c>
      <c r="K251" s="21">
        <v>2925</v>
      </c>
      <c r="L251" s="32">
        <v>1</v>
      </c>
    </row>
    <row r="252" spans="1:12" ht="15.75">
      <c r="A252" s="1">
        <v>28</v>
      </c>
      <c r="B252" s="2" t="s">
        <v>29</v>
      </c>
      <c r="C252" s="7">
        <v>2.5</v>
      </c>
      <c r="D252" s="34">
        <v>18865</v>
      </c>
      <c r="E252" s="4">
        <v>2450000</v>
      </c>
      <c r="F252" s="15">
        <v>16978.5</v>
      </c>
      <c r="G252" s="17">
        <v>1657.5</v>
      </c>
      <c r="H252" s="15">
        <v>420</v>
      </c>
      <c r="I252" s="6">
        <v>7100</v>
      </c>
      <c r="J252" s="19">
        <v>15092</v>
      </c>
      <c r="K252" s="21">
        <v>225</v>
      </c>
      <c r="L252" s="32">
        <v>1</v>
      </c>
    </row>
    <row r="253" spans="1:12" ht="15.75">
      <c r="A253" s="1">
        <v>29</v>
      </c>
      <c r="B253" s="2" t="s">
        <v>30</v>
      </c>
      <c r="C253" s="7">
        <v>1</v>
      </c>
      <c r="D253" s="34">
        <v>7644</v>
      </c>
      <c r="E253" s="4">
        <v>980000</v>
      </c>
      <c r="F253" s="15">
        <v>6879.6</v>
      </c>
      <c r="G253" s="17">
        <v>561</v>
      </c>
      <c r="H253" s="15">
        <v>163.80000000000001</v>
      </c>
      <c r="I253" s="6">
        <v>2400</v>
      </c>
      <c r="J253" s="19">
        <v>7032.4800000000005</v>
      </c>
      <c r="K253" s="21">
        <v>75</v>
      </c>
      <c r="L253" s="32">
        <v>1</v>
      </c>
    </row>
    <row r="254" spans="1:12" ht="15.75">
      <c r="A254" s="1">
        <v>30</v>
      </c>
      <c r="B254" s="2" t="s">
        <v>31</v>
      </c>
      <c r="C254" s="7">
        <v>2</v>
      </c>
      <c r="D254" s="34">
        <v>16072</v>
      </c>
      <c r="E254" s="4">
        <v>1960000</v>
      </c>
      <c r="F254" s="15">
        <v>16072</v>
      </c>
      <c r="G254" s="17">
        <v>1428</v>
      </c>
      <c r="H254" s="15">
        <v>315</v>
      </c>
      <c r="I254" s="6">
        <v>6080</v>
      </c>
      <c r="J254" s="19">
        <v>15911.28</v>
      </c>
      <c r="K254" s="21">
        <v>225</v>
      </c>
      <c r="L254" s="32">
        <v>1</v>
      </c>
    </row>
    <row r="255" spans="1:12" ht="15.75">
      <c r="A255" s="1">
        <v>31</v>
      </c>
      <c r="B255" s="2" t="s">
        <v>32</v>
      </c>
      <c r="C255" s="7">
        <v>1.5</v>
      </c>
      <c r="D255" s="34">
        <v>13671</v>
      </c>
      <c r="E255" s="4">
        <v>1470000</v>
      </c>
      <c r="F255" s="15">
        <v>13671</v>
      </c>
      <c r="G255" s="17">
        <v>1071</v>
      </c>
      <c r="H255" s="15">
        <v>299.25</v>
      </c>
      <c r="I255" s="6">
        <v>3840</v>
      </c>
      <c r="J255" s="19">
        <v>12714.03</v>
      </c>
      <c r="K255" s="21">
        <v>225</v>
      </c>
      <c r="L255" s="32">
        <v>1</v>
      </c>
    </row>
    <row r="256" spans="1:12" ht="15.75">
      <c r="A256" s="1">
        <v>32</v>
      </c>
      <c r="B256" s="2" t="s">
        <v>33</v>
      </c>
      <c r="C256" s="7">
        <v>3</v>
      </c>
      <c r="D256" s="34">
        <v>21756</v>
      </c>
      <c r="E256" s="4">
        <v>2940000</v>
      </c>
      <c r="F256" s="15">
        <v>21756</v>
      </c>
      <c r="G256" s="17">
        <v>2692.8</v>
      </c>
      <c r="H256" s="15">
        <v>592.19999999999993</v>
      </c>
      <c r="I256" s="6">
        <v>10680</v>
      </c>
      <c r="J256" s="19">
        <v>21103.32</v>
      </c>
      <c r="K256" s="21">
        <v>900</v>
      </c>
      <c r="L256" s="32">
        <v>1</v>
      </c>
    </row>
    <row r="257" spans="1:12" ht="15.75">
      <c r="A257" s="1">
        <v>33</v>
      </c>
      <c r="B257" s="2" t="s">
        <v>34</v>
      </c>
      <c r="C257" s="7">
        <v>1</v>
      </c>
      <c r="D257" s="34">
        <v>7448</v>
      </c>
      <c r="E257" s="4">
        <v>980000</v>
      </c>
      <c r="F257" s="15">
        <v>11618.880000000001</v>
      </c>
      <c r="G257" s="17">
        <v>918</v>
      </c>
      <c r="H257" s="15">
        <v>205.79999999999998</v>
      </c>
      <c r="I257" s="6">
        <v>3600</v>
      </c>
      <c r="J257" s="19">
        <v>6926.64</v>
      </c>
      <c r="K257" s="21">
        <v>281.25</v>
      </c>
      <c r="L257" s="32">
        <v>1</v>
      </c>
    </row>
    <row r="258" spans="1:12" ht="15.75">
      <c r="A258" s="1">
        <v>34</v>
      </c>
      <c r="B258" s="2" t="s">
        <v>35</v>
      </c>
      <c r="C258" s="7">
        <v>4</v>
      </c>
      <c r="D258" s="34">
        <v>26656</v>
      </c>
      <c r="E258" s="4">
        <v>3920000</v>
      </c>
      <c r="F258" s="15">
        <v>41583.360000000001</v>
      </c>
      <c r="G258" s="17">
        <v>3672</v>
      </c>
      <c r="H258" s="15">
        <v>688.8</v>
      </c>
      <c r="I258" s="6">
        <v>8160</v>
      </c>
      <c r="J258" s="19">
        <v>22657.599999999999</v>
      </c>
      <c r="K258" s="21">
        <v>937.5</v>
      </c>
      <c r="L258" s="32">
        <v>1</v>
      </c>
    </row>
    <row r="259" spans="1:12" ht="15.75">
      <c r="A259" s="1">
        <v>35</v>
      </c>
      <c r="B259" s="2" t="s">
        <v>36</v>
      </c>
      <c r="C259" s="7">
        <v>1.5</v>
      </c>
      <c r="D259" s="34">
        <v>10731</v>
      </c>
      <c r="E259" s="4">
        <v>1470000</v>
      </c>
      <c r="F259" s="15">
        <v>16740.36</v>
      </c>
      <c r="G259" s="17">
        <v>1208.7</v>
      </c>
      <c r="H259" s="15">
        <v>252</v>
      </c>
      <c r="I259" s="6">
        <v>4380</v>
      </c>
      <c r="J259" s="19">
        <v>8692.11</v>
      </c>
      <c r="K259" s="21">
        <v>450</v>
      </c>
      <c r="L259" s="32">
        <v>1</v>
      </c>
    </row>
    <row r="260" spans="1:12" ht="15.75">
      <c r="A260" s="9">
        <v>1</v>
      </c>
      <c r="B260" s="10" t="s">
        <v>37</v>
      </c>
      <c r="C260" s="9">
        <v>1.25</v>
      </c>
      <c r="D260" s="38">
        <v>9143.75</v>
      </c>
      <c r="E260" s="13">
        <v>1187500</v>
      </c>
      <c r="F260" s="22">
        <v>10515.3125</v>
      </c>
      <c r="G260" s="24">
        <v>1007.25</v>
      </c>
      <c r="H260" s="22">
        <v>223.125</v>
      </c>
      <c r="I260" s="12">
        <v>3650</v>
      </c>
      <c r="J260" s="27">
        <v>5577.6875</v>
      </c>
      <c r="K260" s="29">
        <v>337.5</v>
      </c>
      <c r="L260" s="33">
        <v>1</v>
      </c>
    </row>
    <row r="261" spans="1:12" ht="15.75">
      <c r="A261" s="9">
        <v>2</v>
      </c>
      <c r="B261" s="10" t="s">
        <v>38</v>
      </c>
      <c r="C261" s="9">
        <v>1.5</v>
      </c>
      <c r="D261" s="38">
        <v>11760</v>
      </c>
      <c r="E261" s="13">
        <v>1470000</v>
      </c>
      <c r="F261" s="22">
        <v>13523.999999999998</v>
      </c>
      <c r="G261" s="24">
        <v>1147.5</v>
      </c>
      <c r="H261" s="22">
        <v>245.70000000000002</v>
      </c>
      <c r="I261" s="12">
        <v>3180</v>
      </c>
      <c r="J261" s="27">
        <v>7408.8</v>
      </c>
      <c r="K261" s="29">
        <v>375</v>
      </c>
      <c r="L261" s="33">
        <v>1</v>
      </c>
    </row>
    <row r="262" spans="1:12" ht="15.75">
      <c r="A262" s="9">
        <v>3</v>
      </c>
      <c r="B262" s="10" t="s">
        <v>39</v>
      </c>
      <c r="C262" s="9">
        <v>1</v>
      </c>
      <c r="D262" s="38">
        <v>8448</v>
      </c>
      <c r="E262" s="13">
        <v>960000</v>
      </c>
      <c r="F262" s="22">
        <v>9715.1999999999989</v>
      </c>
      <c r="G262" s="24">
        <v>867</v>
      </c>
      <c r="H262" s="22">
        <v>163.80000000000001</v>
      </c>
      <c r="I262" s="12">
        <v>2320</v>
      </c>
      <c r="J262" s="27">
        <v>5068.8</v>
      </c>
      <c r="K262" s="29">
        <v>281.25</v>
      </c>
      <c r="L262" s="33">
        <v>1</v>
      </c>
    </row>
    <row r="263" spans="1:12" ht="15.75">
      <c r="A263" s="9">
        <v>4</v>
      </c>
      <c r="B263" s="10" t="s">
        <v>40</v>
      </c>
      <c r="C263" s="9">
        <v>1.2</v>
      </c>
      <c r="D263" s="38">
        <v>13823.04</v>
      </c>
      <c r="E263" s="13">
        <v>1056000</v>
      </c>
      <c r="F263" s="22">
        <v>22946.2464</v>
      </c>
      <c r="G263" s="24">
        <v>1101.6000000000001</v>
      </c>
      <c r="H263" s="22">
        <v>236.88</v>
      </c>
      <c r="I263" s="12">
        <v>4224</v>
      </c>
      <c r="J263" s="27">
        <v>8570.2848000000013</v>
      </c>
      <c r="K263" s="29">
        <v>562.5</v>
      </c>
      <c r="L263" s="33">
        <v>1</v>
      </c>
    </row>
    <row r="264" spans="1:12" ht="15.75">
      <c r="A264" s="9">
        <v>5</v>
      </c>
      <c r="B264" s="10" t="s">
        <v>41</v>
      </c>
      <c r="C264" s="9">
        <v>1.2</v>
      </c>
      <c r="D264" s="38">
        <v>13280.4</v>
      </c>
      <c r="E264" s="13">
        <v>1116000</v>
      </c>
      <c r="F264" s="22">
        <v>22045.464</v>
      </c>
      <c r="G264" s="24">
        <v>1064.8799999999999</v>
      </c>
      <c r="H264" s="22">
        <v>246.96</v>
      </c>
      <c r="I264" s="12">
        <v>4368</v>
      </c>
      <c r="J264" s="27">
        <v>7968.24</v>
      </c>
      <c r="K264" s="29">
        <v>506.25</v>
      </c>
      <c r="L264" s="33">
        <v>1</v>
      </c>
    </row>
    <row r="265" spans="1:12" ht="15.75">
      <c r="A265" s="9">
        <v>6</v>
      </c>
      <c r="B265" s="10" t="s">
        <v>42</v>
      </c>
      <c r="C265" s="9">
        <v>1.2</v>
      </c>
      <c r="D265" s="38">
        <v>17353.056</v>
      </c>
      <c r="E265" s="13">
        <v>1176000</v>
      </c>
      <c r="F265" s="22">
        <v>28806.072959999998</v>
      </c>
      <c r="G265" s="24">
        <v>1101.6000000000001</v>
      </c>
      <c r="H265" s="22">
        <v>244.44</v>
      </c>
      <c r="I265" s="12">
        <v>4368</v>
      </c>
      <c r="J265" s="27">
        <v>10758.89472</v>
      </c>
      <c r="K265" s="29">
        <v>562.5</v>
      </c>
      <c r="L265" s="33">
        <v>1</v>
      </c>
    </row>
    <row r="266" spans="1:12" ht="15.75">
      <c r="A266" s="9">
        <v>7</v>
      </c>
      <c r="B266" s="10" t="s">
        <v>43</v>
      </c>
      <c r="C266" s="9">
        <v>0.9</v>
      </c>
      <c r="D266" s="38">
        <v>9761.0939999999991</v>
      </c>
      <c r="E266" s="13">
        <v>837000</v>
      </c>
      <c r="F266" s="22">
        <v>16203.416039999998</v>
      </c>
      <c r="G266" s="24">
        <v>872.09999999999991</v>
      </c>
      <c r="H266" s="22">
        <v>183.32999999999998</v>
      </c>
      <c r="I266" s="12">
        <v>3492</v>
      </c>
      <c r="J266" s="27">
        <v>5954.2673399999994</v>
      </c>
      <c r="K266" s="29">
        <v>206.25</v>
      </c>
      <c r="L266" s="33">
        <v>1</v>
      </c>
    </row>
    <row r="267" spans="1:12" ht="15.75">
      <c r="A267" s="9">
        <v>8</v>
      </c>
      <c r="B267" s="10" t="s">
        <v>44</v>
      </c>
      <c r="C267" s="9">
        <v>1.5</v>
      </c>
      <c r="D267" s="38">
        <v>19331.549999999996</v>
      </c>
      <c r="E267" s="13">
        <v>1425000</v>
      </c>
      <c r="F267" s="22">
        <v>32090.372999999992</v>
      </c>
      <c r="G267" s="24">
        <v>1361.7</v>
      </c>
      <c r="H267" s="22">
        <v>280.35000000000002</v>
      </c>
      <c r="I267" s="12">
        <v>5220</v>
      </c>
      <c r="J267" s="27">
        <v>12565.507499999998</v>
      </c>
      <c r="K267" s="29">
        <v>562.5</v>
      </c>
      <c r="L267" s="33">
        <v>1</v>
      </c>
    </row>
    <row r="268" spans="1:12" ht="15.75">
      <c r="A268" s="9">
        <v>9</v>
      </c>
      <c r="B268" s="10" t="s">
        <v>45</v>
      </c>
      <c r="C268" s="9">
        <v>1.5</v>
      </c>
      <c r="D268" s="38">
        <v>20991.599999999999</v>
      </c>
      <c r="E268" s="13">
        <v>1470000</v>
      </c>
      <c r="F268" s="22">
        <v>34846.055999999997</v>
      </c>
      <c r="G268" s="24">
        <v>1422.9</v>
      </c>
      <c r="H268" s="22">
        <v>305.55</v>
      </c>
      <c r="I268" s="12">
        <v>5520</v>
      </c>
      <c r="J268" s="27">
        <v>12804.875999999998</v>
      </c>
      <c r="K268" s="29">
        <v>750</v>
      </c>
      <c r="L268" s="33">
        <v>1</v>
      </c>
    </row>
    <row r="269" spans="1:12" ht="15.75">
      <c r="A269" s="9">
        <v>10</v>
      </c>
      <c r="B269" s="10" t="s">
        <v>46</v>
      </c>
      <c r="C269" s="11">
        <v>3</v>
      </c>
      <c r="D269" s="38">
        <v>36756.720000000001</v>
      </c>
      <c r="E269" s="13">
        <v>2970000</v>
      </c>
      <c r="F269" s="22">
        <v>61016.155200000001</v>
      </c>
      <c r="G269" s="24">
        <v>2662.2</v>
      </c>
      <c r="H269" s="22">
        <v>604.79999999999995</v>
      </c>
      <c r="I269" s="12">
        <v>11400</v>
      </c>
      <c r="J269" s="27">
        <v>22054.031999999999</v>
      </c>
      <c r="K269" s="29">
        <v>1518.75</v>
      </c>
      <c r="L269" s="33">
        <v>1</v>
      </c>
    </row>
    <row r="270" spans="1:12" ht="15.75">
      <c r="A270" s="9">
        <v>11</v>
      </c>
      <c r="B270" s="10" t="s">
        <v>47</v>
      </c>
      <c r="C270" s="11">
        <v>3</v>
      </c>
      <c r="D270" s="38">
        <v>40042.080000000002</v>
      </c>
      <c r="E270" s="13">
        <v>2760000</v>
      </c>
      <c r="F270" s="22">
        <v>56058.911999999997</v>
      </c>
      <c r="G270" s="24">
        <v>2784.6</v>
      </c>
      <c r="H270" s="22">
        <v>573.30000000000007</v>
      </c>
      <c r="I270" s="12">
        <v>11880</v>
      </c>
      <c r="J270" s="27">
        <v>32434.084800000004</v>
      </c>
      <c r="K270" s="29">
        <v>2250</v>
      </c>
      <c r="L270" s="33">
        <v>1</v>
      </c>
    </row>
    <row r="271" spans="1:12" ht="15.75">
      <c r="A271" s="9">
        <v>12</v>
      </c>
      <c r="B271" s="10" t="s">
        <v>48</v>
      </c>
      <c r="C271" s="11">
        <v>4</v>
      </c>
      <c r="D271" s="38">
        <v>57012.720000000008</v>
      </c>
      <c r="E271" s="13">
        <v>3880000</v>
      </c>
      <c r="F271" s="22">
        <v>79817.808000000005</v>
      </c>
      <c r="G271" s="24">
        <v>3957.6</v>
      </c>
      <c r="H271" s="22">
        <v>814.8</v>
      </c>
      <c r="I271" s="12">
        <v>14880</v>
      </c>
      <c r="J271" s="27">
        <v>45040.048800000011</v>
      </c>
      <c r="K271" s="29">
        <v>2700</v>
      </c>
      <c r="L271" s="33">
        <v>1</v>
      </c>
    </row>
    <row r="272" spans="1:12" ht="15.75">
      <c r="A272" s="9">
        <v>13</v>
      </c>
      <c r="B272" s="10" t="s">
        <v>49</v>
      </c>
      <c r="C272" s="11">
        <v>7</v>
      </c>
      <c r="D272" s="38">
        <v>102076.80000000002</v>
      </c>
      <c r="E272" s="13">
        <v>6860000</v>
      </c>
      <c r="F272" s="22">
        <v>142907.52000000002</v>
      </c>
      <c r="G272" s="24">
        <v>6069</v>
      </c>
      <c r="H272" s="22">
        <v>1337.7</v>
      </c>
      <c r="I272" s="12">
        <v>25760</v>
      </c>
      <c r="J272" s="27">
        <v>61246.080000000009</v>
      </c>
      <c r="K272" s="29">
        <v>4125</v>
      </c>
      <c r="L272" s="33">
        <v>1</v>
      </c>
    </row>
    <row r="273" spans="1:12" ht="15.75">
      <c r="A273" s="9">
        <v>14</v>
      </c>
      <c r="B273" s="10" t="s">
        <v>50</v>
      </c>
      <c r="C273" s="11">
        <v>1.5</v>
      </c>
      <c r="D273" s="38">
        <v>16600.500000000004</v>
      </c>
      <c r="E273" s="13">
        <v>1275000</v>
      </c>
      <c r="F273" s="22">
        <v>23240.700000000004</v>
      </c>
      <c r="G273" s="24">
        <v>1224</v>
      </c>
      <c r="H273" s="22">
        <v>308.7</v>
      </c>
      <c r="I273" s="12">
        <v>5880</v>
      </c>
      <c r="J273" s="27">
        <v>16434.495000000003</v>
      </c>
      <c r="K273" s="29">
        <v>750</v>
      </c>
      <c r="L273" s="33">
        <v>1</v>
      </c>
    </row>
    <row r="274" spans="1:12" ht="15.75">
      <c r="A274" s="9">
        <v>15</v>
      </c>
      <c r="B274" s="10" t="s">
        <v>51</v>
      </c>
      <c r="C274" s="11">
        <v>1</v>
      </c>
      <c r="D274" s="38">
        <v>11621.28</v>
      </c>
      <c r="E274" s="13">
        <v>880000</v>
      </c>
      <c r="F274" s="22">
        <v>16269.791999999999</v>
      </c>
      <c r="G274" s="24">
        <v>846.59999999999991</v>
      </c>
      <c r="H274" s="22">
        <v>184.8</v>
      </c>
      <c r="I274" s="12">
        <v>3640</v>
      </c>
      <c r="J274" s="27">
        <v>10575.364800000001</v>
      </c>
      <c r="K274" s="29">
        <v>675</v>
      </c>
      <c r="L274" s="33">
        <v>1</v>
      </c>
    </row>
    <row r="275" spans="1:12" ht="15.75">
      <c r="A275" s="9">
        <v>16</v>
      </c>
      <c r="B275" s="10" t="s">
        <v>52</v>
      </c>
      <c r="C275" s="11">
        <v>1.25</v>
      </c>
      <c r="D275" s="38">
        <v>13315.275000000001</v>
      </c>
      <c r="E275" s="13">
        <v>1037500</v>
      </c>
      <c r="F275" s="22">
        <v>18641.385000000002</v>
      </c>
      <c r="G275" s="24">
        <v>1122</v>
      </c>
      <c r="H275" s="22">
        <v>252</v>
      </c>
      <c r="I275" s="12">
        <v>4300</v>
      </c>
      <c r="J275" s="27">
        <v>9853.3035000000018</v>
      </c>
      <c r="K275" s="29">
        <v>750</v>
      </c>
      <c r="L275" s="33">
        <v>1</v>
      </c>
    </row>
    <row r="276" spans="1:12" ht="15.75">
      <c r="A276" s="9">
        <v>17</v>
      </c>
      <c r="B276" s="10" t="s">
        <v>53</v>
      </c>
      <c r="C276" s="11">
        <v>1</v>
      </c>
      <c r="D276" s="38">
        <v>11541.3</v>
      </c>
      <c r="E276" s="13">
        <v>850000</v>
      </c>
      <c r="F276" s="22">
        <v>16157.819999999998</v>
      </c>
      <c r="G276" s="24">
        <v>999.6</v>
      </c>
      <c r="H276" s="22">
        <v>186.9</v>
      </c>
      <c r="I276" s="12">
        <v>3320</v>
      </c>
      <c r="J276" s="27">
        <v>8540.5619999999999</v>
      </c>
      <c r="K276" s="29">
        <v>562.5</v>
      </c>
      <c r="L276" s="33">
        <v>1</v>
      </c>
    </row>
    <row r="277" spans="1:12" ht="15.75">
      <c r="A277" s="9">
        <v>18</v>
      </c>
      <c r="B277" s="10" t="s">
        <v>54</v>
      </c>
      <c r="C277" s="11">
        <v>0.6</v>
      </c>
      <c r="D277" s="38">
        <v>7114.5000000000009</v>
      </c>
      <c r="E277" s="13">
        <v>510000</v>
      </c>
      <c r="F277" s="22">
        <v>9960.3000000000011</v>
      </c>
      <c r="G277" s="24">
        <v>581.4</v>
      </c>
      <c r="H277" s="22">
        <v>122.22</v>
      </c>
      <c r="I277" s="12">
        <v>2136</v>
      </c>
      <c r="J277" s="27">
        <v>4624.4250000000011</v>
      </c>
      <c r="K277" s="29">
        <v>375</v>
      </c>
      <c r="L277" s="33">
        <v>1</v>
      </c>
    </row>
    <row r="278" spans="1:12" ht="15.75">
      <c r="A278" s="9">
        <v>19</v>
      </c>
      <c r="B278" s="10" t="s">
        <v>55</v>
      </c>
      <c r="C278" s="11">
        <v>1</v>
      </c>
      <c r="D278" s="38">
        <v>10750.8</v>
      </c>
      <c r="E278" s="13">
        <v>850000</v>
      </c>
      <c r="F278" s="22">
        <v>15051.119999999997</v>
      </c>
      <c r="G278" s="24">
        <v>918</v>
      </c>
      <c r="H278" s="22">
        <v>178.5</v>
      </c>
      <c r="I278" s="12">
        <v>2400</v>
      </c>
      <c r="J278" s="27">
        <v>8815.655999999999</v>
      </c>
      <c r="K278" s="29">
        <v>675</v>
      </c>
      <c r="L278" s="33">
        <v>1</v>
      </c>
    </row>
    <row r="279" spans="1:12" ht="15.75">
      <c r="A279" s="9">
        <v>20</v>
      </c>
      <c r="B279" s="10" t="s">
        <v>56</v>
      </c>
      <c r="C279" s="11">
        <v>0.9</v>
      </c>
      <c r="D279" s="38">
        <v>13944.420000000002</v>
      </c>
      <c r="E279" s="13">
        <v>765000</v>
      </c>
      <c r="F279" s="22">
        <v>19522.188000000002</v>
      </c>
      <c r="G279" s="24">
        <v>899.64</v>
      </c>
      <c r="H279" s="22">
        <v>179.54999999999998</v>
      </c>
      <c r="I279" s="12">
        <v>3528</v>
      </c>
      <c r="J279" s="27">
        <v>12549.978000000003</v>
      </c>
      <c r="K279" s="29">
        <v>618.75</v>
      </c>
      <c r="L279" s="33">
        <v>1</v>
      </c>
    </row>
    <row r="280" spans="1:12" ht="15.75">
      <c r="A280" s="9">
        <v>21</v>
      </c>
      <c r="B280" s="10" t="s">
        <v>57</v>
      </c>
      <c r="C280" s="11">
        <v>1.5</v>
      </c>
      <c r="D280" s="38">
        <v>8578.125</v>
      </c>
      <c r="E280" s="13">
        <v>1125000</v>
      </c>
      <c r="F280" s="22">
        <v>9007.03125</v>
      </c>
      <c r="G280" s="24">
        <v>918</v>
      </c>
      <c r="H280" s="22">
        <v>267.75</v>
      </c>
      <c r="I280" s="12">
        <v>4020.0000000000005</v>
      </c>
      <c r="J280" s="27">
        <v>6433.59375</v>
      </c>
      <c r="K280" s="29">
        <v>150</v>
      </c>
      <c r="L280" s="33">
        <v>1</v>
      </c>
    </row>
    <row r="281" spans="1:12" ht="15.75">
      <c r="A281" s="9">
        <v>22</v>
      </c>
      <c r="B281" s="10" t="s">
        <v>58</v>
      </c>
      <c r="C281" s="11">
        <v>1.2</v>
      </c>
      <c r="D281" s="38">
        <v>8658</v>
      </c>
      <c r="E281" s="13">
        <v>936000</v>
      </c>
      <c r="F281" s="22">
        <v>9090.9</v>
      </c>
      <c r="G281" s="24">
        <v>856.8</v>
      </c>
      <c r="H281" s="22">
        <v>189</v>
      </c>
      <c r="I281" s="12">
        <v>2400</v>
      </c>
      <c r="J281" s="27">
        <v>6666.66</v>
      </c>
      <c r="K281" s="29">
        <v>112.5</v>
      </c>
      <c r="L281" s="33">
        <v>1</v>
      </c>
    </row>
    <row r="282" spans="1:12" ht="15.75">
      <c r="A282" s="9">
        <v>23</v>
      </c>
      <c r="B282" s="10" t="s">
        <v>59</v>
      </c>
      <c r="C282" s="11">
        <v>2</v>
      </c>
      <c r="D282" s="38">
        <v>17182.5</v>
      </c>
      <c r="E282" s="13">
        <v>1580000</v>
      </c>
      <c r="F282" s="22">
        <v>18041.625</v>
      </c>
      <c r="G282" s="24">
        <v>1713.6</v>
      </c>
      <c r="H282" s="22">
        <v>369.6</v>
      </c>
      <c r="I282" s="12">
        <v>5760</v>
      </c>
      <c r="J282" s="27">
        <v>13402.35</v>
      </c>
      <c r="K282" s="29">
        <v>300</v>
      </c>
      <c r="L282" s="33">
        <v>1</v>
      </c>
    </row>
    <row r="283" spans="1:12" ht="15.75">
      <c r="A283" s="9">
        <v>24</v>
      </c>
      <c r="B283" s="10" t="s">
        <v>60</v>
      </c>
      <c r="C283" s="11">
        <v>1</v>
      </c>
      <c r="D283" s="38">
        <v>7796.25</v>
      </c>
      <c r="E283" s="13">
        <v>810000</v>
      </c>
      <c r="F283" s="22">
        <v>8186.0625</v>
      </c>
      <c r="G283" s="24">
        <v>918</v>
      </c>
      <c r="H283" s="22">
        <v>147</v>
      </c>
      <c r="I283" s="12">
        <v>3080</v>
      </c>
      <c r="J283" s="27">
        <v>5535.3374999999996</v>
      </c>
      <c r="K283" s="29">
        <v>225</v>
      </c>
      <c r="L283" s="33">
        <v>1</v>
      </c>
    </row>
    <row r="284" spans="1:12" ht="15.75">
      <c r="A284" s="9">
        <v>25</v>
      </c>
      <c r="B284" s="10" t="s">
        <v>61</v>
      </c>
      <c r="C284" s="11">
        <v>1</v>
      </c>
      <c r="D284" s="38">
        <v>7122.5</v>
      </c>
      <c r="E284" s="13">
        <v>740000</v>
      </c>
      <c r="F284" s="22">
        <v>7478.625</v>
      </c>
      <c r="G284" s="24">
        <v>816</v>
      </c>
      <c r="H284" s="22">
        <v>168</v>
      </c>
      <c r="I284" s="12">
        <v>3400</v>
      </c>
      <c r="J284" s="27">
        <v>5341.875</v>
      </c>
      <c r="K284" s="29">
        <v>187.5</v>
      </c>
      <c r="L284" s="33">
        <v>1</v>
      </c>
    </row>
    <row r="285" spans="1:12" ht="15.75">
      <c r="A285" s="9">
        <v>26</v>
      </c>
      <c r="B285" s="10" t="s">
        <v>62</v>
      </c>
      <c r="C285" s="11">
        <v>3.5</v>
      </c>
      <c r="D285" s="38">
        <v>25200</v>
      </c>
      <c r="E285" s="13">
        <v>2520000</v>
      </c>
      <c r="F285" s="22">
        <v>26460</v>
      </c>
      <c r="G285" s="24">
        <v>2856</v>
      </c>
      <c r="H285" s="22">
        <v>558.6</v>
      </c>
      <c r="I285" s="12">
        <v>7280</v>
      </c>
      <c r="J285" s="27">
        <v>16632</v>
      </c>
      <c r="K285" s="29">
        <v>825</v>
      </c>
      <c r="L285" s="33">
        <v>1</v>
      </c>
    </row>
    <row r="286" spans="1:12" ht="15.75">
      <c r="A286" s="9">
        <v>27</v>
      </c>
      <c r="B286" s="10" t="s">
        <v>63</v>
      </c>
      <c r="C286" s="11">
        <v>1.25</v>
      </c>
      <c r="D286" s="38">
        <v>8203.125</v>
      </c>
      <c r="E286" s="13">
        <v>875000</v>
      </c>
      <c r="F286" s="22">
        <v>8613.28125</v>
      </c>
      <c r="G286" s="24">
        <v>956.25</v>
      </c>
      <c r="H286" s="22">
        <v>199.5</v>
      </c>
      <c r="I286" s="12">
        <v>3500</v>
      </c>
      <c r="J286" s="27">
        <v>7464.84375</v>
      </c>
      <c r="K286" s="29">
        <v>168.75</v>
      </c>
      <c r="L286" s="33">
        <v>1</v>
      </c>
    </row>
    <row r="287" spans="1:12" ht="15.75">
      <c r="A287" s="9">
        <v>28</v>
      </c>
      <c r="B287" s="10" t="s">
        <v>64</v>
      </c>
      <c r="C287" s="11">
        <v>2</v>
      </c>
      <c r="D287" s="38">
        <v>15204.000000000002</v>
      </c>
      <c r="E287" s="13">
        <v>1400000</v>
      </c>
      <c r="F287" s="22">
        <v>21133.56</v>
      </c>
      <c r="G287" s="24">
        <v>1672.8</v>
      </c>
      <c r="H287" s="22">
        <v>357</v>
      </c>
      <c r="I287" s="12">
        <v>7040</v>
      </c>
      <c r="J287" s="27">
        <v>12771.36</v>
      </c>
      <c r="K287" s="29">
        <v>525</v>
      </c>
      <c r="L287" s="33">
        <v>1</v>
      </c>
    </row>
    <row r="288" spans="1:12" ht="15.75">
      <c r="A288" s="9">
        <v>29</v>
      </c>
      <c r="B288" s="10" t="s">
        <v>65</v>
      </c>
      <c r="C288" s="11">
        <v>1.75</v>
      </c>
      <c r="D288" s="38">
        <v>19318.5825</v>
      </c>
      <c r="E288" s="13">
        <v>1872500</v>
      </c>
      <c r="F288" s="22">
        <v>26852.829674999997</v>
      </c>
      <c r="G288" s="24">
        <v>1410.15</v>
      </c>
      <c r="H288" s="22">
        <v>327.07499999999999</v>
      </c>
      <c r="I288" s="12">
        <v>6300</v>
      </c>
      <c r="J288" s="27">
        <v>15068.494350000001</v>
      </c>
      <c r="K288" s="29">
        <v>937.5</v>
      </c>
      <c r="L288" s="33">
        <v>1</v>
      </c>
    </row>
    <row r="289" spans="1:12" ht="15.75">
      <c r="A289" s="9">
        <v>30</v>
      </c>
      <c r="B289" s="10" t="s">
        <v>66</v>
      </c>
      <c r="C289" s="11">
        <v>1</v>
      </c>
      <c r="D289" s="38">
        <v>12279.040000000003</v>
      </c>
      <c r="E289" s="13">
        <v>1060000</v>
      </c>
      <c r="F289" s="22">
        <v>17067.865600000001</v>
      </c>
      <c r="G289" s="24">
        <v>979.19999999999993</v>
      </c>
      <c r="H289" s="22">
        <v>184.8</v>
      </c>
      <c r="I289" s="12">
        <v>3160</v>
      </c>
      <c r="J289" s="27">
        <v>9946.0224000000035</v>
      </c>
      <c r="K289" s="29">
        <v>618.75</v>
      </c>
      <c r="L289" s="33">
        <v>1</v>
      </c>
    </row>
    <row r="290" spans="1:12" ht="15.75">
      <c r="A290" s="9">
        <v>31</v>
      </c>
      <c r="B290" s="10" t="s">
        <v>67</v>
      </c>
      <c r="C290" s="11">
        <v>2.5</v>
      </c>
      <c r="D290" s="38">
        <v>36109.5</v>
      </c>
      <c r="E290" s="13">
        <v>2625000</v>
      </c>
      <c r="F290" s="22">
        <v>50192.204999999994</v>
      </c>
      <c r="G290" s="24">
        <v>2422.5</v>
      </c>
      <c r="H290" s="22">
        <v>514.5</v>
      </c>
      <c r="I290" s="12">
        <v>9500</v>
      </c>
      <c r="J290" s="27">
        <v>26359.934999999998</v>
      </c>
      <c r="K290" s="29">
        <v>1443.75</v>
      </c>
      <c r="L290" s="33">
        <v>1</v>
      </c>
    </row>
    <row r="291" spans="1:12" ht="15.75">
      <c r="A291" s="9">
        <v>32</v>
      </c>
      <c r="B291" s="10" t="s">
        <v>68</v>
      </c>
      <c r="C291" s="11">
        <v>3</v>
      </c>
      <c r="D291" s="38">
        <v>38200.050000000003</v>
      </c>
      <c r="E291" s="13">
        <v>3150000</v>
      </c>
      <c r="F291" s="22">
        <v>53098.069499999998</v>
      </c>
      <c r="G291" s="24">
        <v>2876.3999999999996</v>
      </c>
      <c r="H291" s="22">
        <v>623.70000000000005</v>
      </c>
      <c r="I291" s="12">
        <v>11040</v>
      </c>
      <c r="J291" s="27">
        <v>33998.044500000004</v>
      </c>
      <c r="K291" s="29">
        <v>2250</v>
      </c>
      <c r="L291" s="33">
        <v>1</v>
      </c>
    </row>
    <row r="292" spans="1:12" ht="15.75">
      <c r="A292" s="9">
        <v>33</v>
      </c>
      <c r="B292" s="10" t="s">
        <v>69</v>
      </c>
      <c r="C292" s="11">
        <v>0.6</v>
      </c>
      <c r="D292" s="38">
        <v>9179.9580000000005</v>
      </c>
      <c r="E292" s="13">
        <v>642000</v>
      </c>
      <c r="F292" s="22">
        <v>12760.14162</v>
      </c>
      <c r="G292" s="24">
        <v>563.04000000000008</v>
      </c>
      <c r="H292" s="22">
        <v>99.54</v>
      </c>
      <c r="I292" s="12">
        <v>2040</v>
      </c>
      <c r="J292" s="27">
        <v>7252.1668200000004</v>
      </c>
      <c r="K292" s="29">
        <v>450</v>
      </c>
      <c r="L292" s="33">
        <v>1</v>
      </c>
    </row>
    <row r="293" spans="1:12" ht="15.75">
      <c r="A293" s="9">
        <v>34</v>
      </c>
      <c r="B293" s="10" t="s">
        <v>70</v>
      </c>
      <c r="C293" s="11">
        <v>0.9</v>
      </c>
      <c r="D293" s="38">
        <v>13553.280000000002</v>
      </c>
      <c r="E293" s="13">
        <v>936000</v>
      </c>
      <c r="F293" s="22">
        <v>18839.059200000003</v>
      </c>
      <c r="G293" s="24">
        <v>908.81999999999994</v>
      </c>
      <c r="H293" s="22">
        <v>151.20000000000002</v>
      </c>
      <c r="I293" s="12">
        <v>3204</v>
      </c>
      <c r="J293" s="27">
        <v>10300.492800000002</v>
      </c>
      <c r="K293" s="29">
        <v>562.5</v>
      </c>
      <c r="L293" s="33">
        <v>1</v>
      </c>
    </row>
    <row r="294" spans="1:12" ht="15.75">
      <c r="A294" s="9">
        <v>35</v>
      </c>
      <c r="B294" s="10" t="s">
        <v>71</v>
      </c>
      <c r="C294" s="11">
        <v>1.75</v>
      </c>
      <c r="D294" s="38">
        <v>24944.062500000004</v>
      </c>
      <c r="E294" s="13">
        <v>1837500</v>
      </c>
      <c r="F294" s="22">
        <v>34672.246875000004</v>
      </c>
      <c r="G294" s="24">
        <v>1695.75</v>
      </c>
      <c r="H294" s="22">
        <v>275.625</v>
      </c>
      <c r="I294" s="12">
        <v>4900</v>
      </c>
      <c r="J294" s="27">
        <v>18957.487500000003</v>
      </c>
      <c r="K294" s="29">
        <v>1237.5</v>
      </c>
      <c r="L294" s="33">
        <v>1</v>
      </c>
    </row>
  </sheetData>
  <mergeCells count="36">
    <mergeCell ref="U1:U2"/>
    <mergeCell ref="V1:V2"/>
    <mergeCell ref="W1:W2"/>
    <mergeCell ref="G153:G154"/>
    <mergeCell ref="H153:H154"/>
    <mergeCell ref="I153:I154"/>
    <mergeCell ref="J153:J154"/>
    <mergeCell ref="K153:K154"/>
    <mergeCell ref="L153:L154"/>
    <mergeCell ref="X1:X2"/>
    <mergeCell ref="Y1:Y2"/>
    <mergeCell ref="D1:D2"/>
    <mergeCell ref="N1:N2"/>
    <mergeCell ref="O1:O2"/>
    <mergeCell ref="P1:P2"/>
    <mergeCell ref="R1:R2"/>
    <mergeCell ref="S1:S2"/>
    <mergeCell ref="T1:T2"/>
    <mergeCell ref="H1:H2"/>
    <mergeCell ref="I1:I2"/>
    <mergeCell ref="J1:J2"/>
    <mergeCell ref="K1:K2"/>
    <mergeCell ref="L1:L2"/>
    <mergeCell ref="G1:G2"/>
    <mergeCell ref="Q1:Q2"/>
    <mergeCell ref="A153:A154"/>
    <mergeCell ref="B153:B154"/>
    <mergeCell ref="C153:C154"/>
    <mergeCell ref="E153:E154"/>
    <mergeCell ref="F153:F154"/>
    <mergeCell ref="D153:D154"/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9" zoomScale="70" zoomScaleNormal="70" workbookViewId="0">
      <selection activeCell="P36" sqref="P36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46"/>
  <sheetViews>
    <sheetView topLeftCell="L1" workbookViewId="0">
      <selection activeCell="N16" sqref="N16"/>
    </sheetView>
  </sheetViews>
  <sheetFormatPr defaultRowHeight="15"/>
  <cols>
    <col min="2" max="2" width="22" customWidth="1"/>
    <col min="3" max="3" width="16.7109375" customWidth="1"/>
    <col min="4" max="5" width="20.28515625" customWidth="1"/>
    <col min="6" max="6" width="16" customWidth="1"/>
    <col min="7" max="7" width="14.140625" customWidth="1"/>
    <col min="8" max="8" width="12.7109375" customWidth="1"/>
    <col min="9" max="9" width="14.85546875" customWidth="1"/>
    <col min="10" max="10" width="13.85546875" customWidth="1"/>
    <col min="11" max="11" width="14.7109375" customWidth="1"/>
    <col min="12" max="12" width="19.85546875" customWidth="1"/>
    <col min="13" max="13" width="10" customWidth="1"/>
    <col min="17" max="17" width="20.85546875" customWidth="1"/>
    <col min="18" max="18" width="17.85546875" customWidth="1"/>
    <col min="19" max="19" width="23.85546875" customWidth="1"/>
    <col min="20" max="20" width="31" customWidth="1"/>
    <col min="21" max="22" width="14.140625" customWidth="1"/>
    <col min="23" max="23" width="16.42578125" customWidth="1"/>
    <col min="24" max="24" width="17.140625" customWidth="1"/>
    <col min="25" max="25" width="15.42578125" customWidth="1"/>
    <col min="26" max="26" width="17.5703125" customWidth="1"/>
    <col min="27" max="27" width="22.85546875" customWidth="1"/>
  </cols>
  <sheetData>
    <row r="1" spans="1:28" ht="15" customHeight="1">
      <c r="A1" s="48" t="s">
        <v>0</v>
      </c>
      <c r="B1" s="48" t="s">
        <v>1</v>
      </c>
      <c r="C1" s="48" t="s">
        <v>72</v>
      </c>
      <c r="D1" s="48" t="s">
        <v>82</v>
      </c>
      <c r="E1" s="50" t="s">
        <v>92</v>
      </c>
      <c r="F1" s="48" t="s">
        <v>73</v>
      </c>
      <c r="G1" s="48" t="s">
        <v>74</v>
      </c>
      <c r="H1" s="48" t="s">
        <v>75</v>
      </c>
      <c r="I1" s="48" t="s">
        <v>76</v>
      </c>
      <c r="J1" s="48" t="s">
        <v>77</v>
      </c>
      <c r="K1" s="48" t="s">
        <v>78</v>
      </c>
      <c r="L1" s="48" t="s">
        <v>79</v>
      </c>
      <c r="M1" s="48" t="s">
        <v>80</v>
      </c>
      <c r="P1" s="48" t="s">
        <v>0</v>
      </c>
      <c r="Q1" s="48" t="s">
        <v>1</v>
      </c>
      <c r="R1" s="48" t="s">
        <v>72</v>
      </c>
      <c r="S1" s="48" t="s">
        <v>83</v>
      </c>
      <c r="T1" s="48" t="s">
        <v>96</v>
      </c>
      <c r="U1" s="48" t="s">
        <v>84</v>
      </c>
      <c r="V1" s="48" t="s">
        <v>85</v>
      </c>
      <c r="W1" s="48" t="s">
        <v>86</v>
      </c>
      <c r="X1" s="48" t="s">
        <v>87</v>
      </c>
      <c r="Y1" s="48" t="s">
        <v>88</v>
      </c>
      <c r="Z1" s="48" t="s">
        <v>89</v>
      </c>
      <c r="AA1" s="48" t="s">
        <v>90</v>
      </c>
      <c r="AB1" s="48" t="s">
        <v>80</v>
      </c>
    </row>
    <row r="2" spans="1:28" ht="15" customHeight="1">
      <c r="A2" s="49"/>
      <c r="B2" s="49"/>
      <c r="C2" s="49"/>
      <c r="D2" s="49"/>
      <c r="E2" s="51"/>
      <c r="F2" s="49"/>
      <c r="G2" s="49"/>
      <c r="H2" s="49"/>
      <c r="I2" s="49"/>
      <c r="J2" s="49"/>
      <c r="K2" s="49"/>
      <c r="L2" s="49"/>
      <c r="M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5.75">
      <c r="A3" s="1">
        <v>1</v>
      </c>
      <c r="B3" s="2" t="s">
        <v>2</v>
      </c>
      <c r="C3" s="1">
        <v>1</v>
      </c>
      <c r="D3" s="39">
        <v>12096</v>
      </c>
      <c r="E3" s="39">
        <f>(D3-$D$146)^2</f>
        <v>9949683.2921120059</v>
      </c>
      <c r="F3" s="6">
        <v>800000</v>
      </c>
      <c r="G3" s="8">
        <v>17781.12</v>
      </c>
      <c r="H3" s="16">
        <v>816</v>
      </c>
      <c r="I3" s="8">
        <v>168</v>
      </c>
      <c r="J3" s="3">
        <v>2800</v>
      </c>
      <c r="K3" s="18">
        <v>7257.5999999999995</v>
      </c>
      <c r="L3" s="20">
        <v>562.5</v>
      </c>
      <c r="M3" s="30">
        <v>0</v>
      </c>
      <c r="P3" s="1">
        <v>1</v>
      </c>
      <c r="Q3" s="2" t="s">
        <v>2</v>
      </c>
      <c r="R3" s="1">
        <v>1</v>
      </c>
      <c r="S3" s="35">
        <v>9.400630098419315</v>
      </c>
      <c r="T3" s="35">
        <f>LN(E3)</f>
        <v>16.113051278689699</v>
      </c>
      <c r="U3" s="35">
        <v>13.592367006650065</v>
      </c>
      <c r="V3" s="35">
        <v>9.7858924992099592</v>
      </c>
      <c r="W3" s="35">
        <v>6.7044143549641069</v>
      </c>
      <c r="X3" s="35">
        <v>5.1239639794032588</v>
      </c>
      <c r="Y3" s="35">
        <v>7.9373746961632952</v>
      </c>
      <c r="Z3" s="35">
        <v>8.8898044746533227</v>
      </c>
      <c r="AA3" s="35">
        <v>6.3323911340785752</v>
      </c>
      <c r="AB3" s="30">
        <v>0</v>
      </c>
    </row>
    <row r="4" spans="1:28" ht="15.75">
      <c r="A4" s="1">
        <v>2</v>
      </c>
      <c r="B4" s="2" t="s">
        <v>3</v>
      </c>
      <c r="C4" s="1">
        <v>6</v>
      </c>
      <c r="D4" s="39">
        <v>12495</v>
      </c>
      <c r="E4" s="39">
        <f t="shared" ref="E4:E67" si="0">(D4-$D$146)^2</f>
        <v>12626025.154112006</v>
      </c>
      <c r="F4" s="6">
        <v>850000</v>
      </c>
      <c r="G4" s="8">
        <v>18367.649999999998</v>
      </c>
      <c r="H4" s="16">
        <v>846.59999999999991</v>
      </c>
      <c r="I4" s="8">
        <v>184.79999999999998</v>
      </c>
      <c r="J4" s="3">
        <v>2920</v>
      </c>
      <c r="K4" s="18">
        <v>7122.1499999999987</v>
      </c>
      <c r="L4" s="20">
        <v>343.75</v>
      </c>
      <c r="M4" s="30">
        <v>0</v>
      </c>
      <c r="P4" s="1">
        <v>2</v>
      </c>
      <c r="Q4" s="2" t="s">
        <v>3</v>
      </c>
      <c r="R4" s="1">
        <v>6</v>
      </c>
      <c r="S4" s="35">
        <v>9.4330838432690527</v>
      </c>
      <c r="T4" s="35">
        <f t="shared" ref="T4:T67" si="1">LN(E4)</f>
        <v>16.351270730154834</v>
      </c>
      <c r="U4" s="35">
        <v>13.652991628466498</v>
      </c>
      <c r="V4" s="35">
        <v>9.8183462440596969</v>
      </c>
      <c r="W4" s="35">
        <v>6.741228328086823</v>
      </c>
      <c r="X4" s="35">
        <v>5.2192741592075835</v>
      </c>
      <c r="Y4" s="35">
        <v>7.9793388952623276</v>
      </c>
      <c r="Z4" s="35">
        <v>8.870964925115512</v>
      </c>
      <c r="AA4" s="35">
        <v>5.8399146489807814</v>
      </c>
      <c r="AB4" s="30">
        <v>0</v>
      </c>
    </row>
    <row r="5" spans="1:28" ht="15.75">
      <c r="A5" s="1">
        <v>3</v>
      </c>
      <c r="B5" s="2" t="s">
        <v>4</v>
      </c>
      <c r="C5" s="1">
        <v>0.6</v>
      </c>
      <c r="D5" s="39">
        <v>13072.5</v>
      </c>
      <c r="E5" s="39">
        <f t="shared" si="0"/>
        <v>17063606.599112</v>
      </c>
      <c r="F5" s="6">
        <v>830000</v>
      </c>
      <c r="G5" s="8">
        <v>19216.575000000001</v>
      </c>
      <c r="H5" s="16">
        <v>969</v>
      </c>
      <c r="I5" s="8">
        <v>189.00000000000003</v>
      </c>
      <c r="J5" s="3">
        <v>3520</v>
      </c>
      <c r="K5" s="18">
        <v>7189.8750000000009</v>
      </c>
      <c r="L5" s="20">
        <v>687.5</v>
      </c>
      <c r="M5" s="30">
        <v>0</v>
      </c>
      <c r="P5" s="1">
        <v>3</v>
      </c>
      <c r="Q5" s="2" t="s">
        <v>4</v>
      </c>
      <c r="R5" s="1">
        <v>0.6</v>
      </c>
      <c r="S5" s="35">
        <v>9.4782660660622859</v>
      </c>
      <c r="T5" s="35">
        <f t="shared" si="1"/>
        <v>16.652458484432028</v>
      </c>
      <c r="U5" s="35">
        <v>13.62918097977278</v>
      </c>
      <c r="V5" s="35">
        <v>9.8635284668529302</v>
      </c>
      <c r="W5" s="35">
        <v>6.8762646118907664</v>
      </c>
      <c r="X5" s="35">
        <v>5.2417470150596426</v>
      </c>
      <c r="Y5" s="35">
        <v>8.1662162685921427</v>
      </c>
      <c r="Z5" s="35">
        <v>8.8804290653066662</v>
      </c>
      <c r="AA5" s="35">
        <v>6.5330618295407268</v>
      </c>
      <c r="AB5" s="30">
        <v>0</v>
      </c>
    </row>
    <row r="6" spans="1:28" ht="15.75">
      <c r="A6" s="1">
        <v>4</v>
      </c>
      <c r="B6" s="2" t="s">
        <v>5</v>
      </c>
      <c r="C6" s="1">
        <v>0.75</v>
      </c>
      <c r="D6" s="39">
        <v>12077.1</v>
      </c>
      <c r="E6" s="39">
        <f t="shared" si="0"/>
        <v>9830807.5139120091</v>
      </c>
      <c r="F6" s="6">
        <v>810000</v>
      </c>
      <c r="G6" s="8">
        <v>17753.337000000003</v>
      </c>
      <c r="H6" s="16">
        <v>999.59999999999991</v>
      </c>
      <c r="I6" s="8">
        <v>199.5</v>
      </c>
      <c r="J6" s="3">
        <v>3600</v>
      </c>
      <c r="K6" s="18">
        <v>7004.7179999999998</v>
      </c>
      <c r="L6" s="20">
        <v>300</v>
      </c>
      <c r="M6" s="30">
        <v>0</v>
      </c>
      <c r="P6" s="1">
        <v>4</v>
      </c>
      <c r="Q6" s="2" t="s">
        <v>5</v>
      </c>
      <c r="R6" s="1">
        <v>0.75</v>
      </c>
      <c r="S6" s="35">
        <v>9.3990663764431321</v>
      </c>
      <c r="T6" s="35">
        <f t="shared" si="1"/>
        <v>16.101031636654991</v>
      </c>
      <c r="U6" s="35">
        <v>13.604789526648622</v>
      </c>
      <c r="V6" s="35">
        <v>9.7843287772337764</v>
      </c>
      <c r="W6" s="35">
        <v>6.9073551989607971</v>
      </c>
      <c r="X6" s="35">
        <v>5.2958142363299183</v>
      </c>
      <c r="Y6" s="35">
        <v>8.1886891244442008</v>
      </c>
      <c r="Z6" s="35">
        <v>8.8543392010014603</v>
      </c>
      <c r="AA6" s="35">
        <v>5.7037824746562009</v>
      </c>
      <c r="AB6" s="30">
        <v>0</v>
      </c>
    </row>
    <row r="7" spans="1:28" ht="15.75">
      <c r="A7" s="1">
        <v>5</v>
      </c>
      <c r="B7" s="2" t="s">
        <v>6</v>
      </c>
      <c r="C7" s="1">
        <v>1</v>
      </c>
      <c r="D7" s="39">
        <v>13030.5</v>
      </c>
      <c r="E7" s="39">
        <f t="shared" si="0"/>
        <v>16718382.403112002</v>
      </c>
      <c r="F7" s="6">
        <v>850000</v>
      </c>
      <c r="G7" s="8">
        <v>18894.224999999999</v>
      </c>
      <c r="H7" s="16">
        <v>765</v>
      </c>
      <c r="I7" s="8">
        <v>157.5</v>
      </c>
      <c r="J7" s="3">
        <v>2400</v>
      </c>
      <c r="K7" s="18">
        <v>7297.0800000000008</v>
      </c>
      <c r="L7" s="20">
        <v>187.5</v>
      </c>
      <c r="M7" s="30">
        <v>0</v>
      </c>
      <c r="P7" s="1">
        <v>5</v>
      </c>
      <c r="Q7" s="2" t="s">
        <v>6</v>
      </c>
      <c r="R7" s="1">
        <v>1</v>
      </c>
      <c r="S7" s="35">
        <v>9.4750480423680852</v>
      </c>
      <c r="T7" s="35">
        <f t="shared" si="1"/>
        <v>16.632019414715252</v>
      </c>
      <c r="U7" s="35">
        <v>13.652991628466498</v>
      </c>
      <c r="V7" s="35">
        <v>9.8466115988005676</v>
      </c>
      <c r="W7" s="35">
        <v>6.6398758338265358</v>
      </c>
      <c r="X7" s="35">
        <v>5.0594254582656877</v>
      </c>
      <c r="Y7" s="35">
        <v>7.7832240163360371</v>
      </c>
      <c r="Z7" s="35">
        <v>8.895229547115143</v>
      </c>
      <c r="AA7" s="35">
        <v>5.2337788454104652</v>
      </c>
      <c r="AB7" s="30">
        <v>0</v>
      </c>
    </row>
    <row r="8" spans="1:28" ht="15.75">
      <c r="A8" s="1">
        <v>6</v>
      </c>
      <c r="B8" s="2" t="s">
        <v>7</v>
      </c>
      <c r="C8" s="1">
        <v>1.25</v>
      </c>
      <c r="D8" s="39">
        <v>12936</v>
      </c>
      <c r="E8" s="39">
        <f t="shared" si="0"/>
        <v>15954527.212112002</v>
      </c>
      <c r="F8" s="6">
        <v>800000</v>
      </c>
      <c r="G8" s="8">
        <v>18757.2</v>
      </c>
      <c r="H8" s="16">
        <v>969</v>
      </c>
      <c r="I8" s="8">
        <v>184.8</v>
      </c>
      <c r="J8" s="3">
        <v>3560</v>
      </c>
      <c r="K8" s="18">
        <v>7244.1600000000008</v>
      </c>
      <c r="L8" s="20">
        <v>495</v>
      </c>
      <c r="M8" s="30">
        <v>0</v>
      </c>
      <c r="P8" s="1">
        <v>6</v>
      </c>
      <c r="Q8" s="2" t="s">
        <v>7</v>
      </c>
      <c r="R8" s="1">
        <v>1.25</v>
      </c>
      <c r="S8" s="35">
        <v>9.4677694012569429</v>
      </c>
      <c r="T8" s="35">
        <f t="shared" si="1"/>
        <v>16.585253184670783</v>
      </c>
      <c r="U8" s="35">
        <v>13.592367006650065</v>
      </c>
      <c r="V8" s="35">
        <v>9.8393329576894253</v>
      </c>
      <c r="W8" s="35">
        <v>6.8762646118907664</v>
      </c>
      <c r="X8" s="35">
        <v>5.2192741592075835</v>
      </c>
      <c r="Y8" s="35">
        <v>8.1775158238460754</v>
      </c>
      <c r="Z8" s="35">
        <v>8.8879509060040007</v>
      </c>
      <c r="AA8" s="35">
        <v>6.2045577625686903</v>
      </c>
      <c r="AB8" s="30">
        <v>0</v>
      </c>
    </row>
    <row r="9" spans="1:28" ht="15.75">
      <c r="A9" s="1">
        <v>7</v>
      </c>
      <c r="B9" s="2" t="s">
        <v>8</v>
      </c>
      <c r="C9" s="1">
        <v>1</v>
      </c>
      <c r="D9" s="39">
        <v>12927.6</v>
      </c>
      <c r="E9" s="39">
        <f t="shared" si="0"/>
        <v>15887493.332912005</v>
      </c>
      <c r="F9" s="6">
        <v>810000</v>
      </c>
      <c r="G9" s="8">
        <v>18745.02</v>
      </c>
      <c r="H9" s="16">
        <v>918</v>
      </c>
      <c r="I9" s="8">
        <v>195.3</v>
      </c>
      <c r="J9" s="3">
        <v>3600</v>
      </c>
      <c r="K9" s="18">
        <v>6722.3520000000008</v>
      </c>
      <c r="L9" s="20">
        <v>450</v>
      </c>
      <c r="M9" s="30">
        <v>0</v>
      </c>
      <c r="P9" s="1">
        <v>7</v>
      </c>
      <c r="Q9" s="2" t="s">
        <v>8</v>
      </c>
      <c r="R9" s="1">
        <v>1</v>
      </c>
      <c r="S9" s="35">
        <v>9.4671198396881469</v>
      </c>
      <c r="T9" s="35">
        <f t="shared" si="1"/>
        <v>16.581042774836138</v>
      </c>
      <c r="U9" s="35">
        <v>13.604789526648622</v>
      </c>
      <c r="V9" s="35">
        <v>9.838683396120631</v>
      </c>
      <c r="W9" s="35">
        <v>6.8221973906204907</v>
      </c>
      <c r="X9" s="35">
        <v>5.2745368378826329</v>
      </c>
      <c r="Y9" s="35">
        <v>8.1886891244442008</v>
      </c>
      <c r="Z9" s="35">
        <v>8.8131933722814839</v>
      </c>
      <c r="AA9" s="35">
        <v>6.1092475827643655</v>
      </c>
      <c r="AB9" s="30">
        <v>0</v>
      </c>
    </row>
    <row r="10" spans="1:28" ht="15.75">
      <c r="A10" s="1">
        <v>8</v>
      </c>
      <c r="B10" s="2" t="s">
        <v>9</v>
      </c>
      <c r="C10" s="1">
        <v>0.6</v>
      </c>
      <c r="D10" s="39">
        <v>9900</v>
      </c>
      <c r="E10" s="39">
        <f t="shared" si="0"/>
        <v>918361.61554058758</v>
      </c>
      <c r="F10" s="6">
        <v>800000</v>
      </c>
      <c r="G10" s="8">
        <v>15345</v>
      </c>
      <c r="H10" s="16">
        <v>816.00000000000011</v>
      </c>
      <c r="I10" s="8">
        <v>168.00000000000003</v>
      </c>
      <c r="J10" s="3">
        <v>3200</v>
      </c>
      <c r="K10" s="18">
        <v>5445.0000000000009</v>
      </c>
      <c r="L10" s="20">
        <v>500</v>
      </c>
      <c r="M10" s="30">
        <v>0</v>
      </c>
      <c r="P10" s="1">
        <v>8</v>
      </c>
      <c r="Q10" s="2" t="s">
        <v>9</v>
      </c>
      <c r="R10" s="1">
        <v>0.6</v>
      </c>
      <c r="S10" s="35">
        <v>9.2002900361226807</v>
      </c>
      <c r="T10" s="35">
        <f t="shared" si="1"/>
        <v>13.730346508748688</v>
      </c>
      <c r="U10" s="35">
        <v>13.592367006650065</v>
      </c>
      <c r="V10" s="35">
        <v>9.6385449670538357</v>
      </c>
      <c r="W10" s="35">
        <v>6.7044143549641069</v>
      </c>
      <c r="X10" s="35">
        <v>5.1239639794032588</v>
      </c>
      <c r="Y10" s="35">
        <v>8.0709060887878188</v>
      </c>
      <c r="Z10" s="35">
        <v>8.602453035367061</v>
      </c>
      <c r="AA10" s="35">
        <v>6.2146080984221914</v>
      </c>
      <c r="AB10" s="30">
        <v>0</v>
      </c>
    </row>
    <row r="11" spans="1:28" ht="15.75">
      <c r="A11" s="1">
        <v>9</v>
      </c>
      <c r="B11" s="2" t="s">
        <v>10</v>
      </c>
      <c r="C11" s="1">
        <v>1.5</v>
      </c>
      <c r="D11" s="39">
        <v>10901.249999999998</v>
      </c>
      <c r="E11" s="39">
        <f t="shared" si="0"/>
        <v>3839882.6719691474</v>
      </c>
      <c r="F11" s="6">
        <v>850000</v>
      </c>
      <c r="G11" s="8">
        <v>16896.937499999996</v>
      </c>
      <c r="H11" s="16">
        <v>816</v>
      </c>
      <c r="I11" s="8">
        <v>157.5</v>
      </c>
      <c r="J11" s="3">
        <v>3280</v>
      </c>
      <c r="K11" s="18">
        <v>6322.7249999999985</v>
      </c>
      <c r="L11" s="20">
        <v>450</v>
      </c>
      <c r="M11" s="30">
        <v>0</v>
      </c>
      <c r="P11" s="1">
        <v>9</v>
      </c>
      <c r="Q11" s="2" t="s">
        <v>10</v>
      </c>
      <c r="R11" s="1">
        <v>1.5</v>
      </c>
      <c r="S11" s="35">
        <v>9.2966327405411953</v>
      </c>
      <c r="T11" s="35">
        <f t="shared" si="1"/>
        <v>15.16095236992242</v>
      </c>
      <c r="U11" s="35">
        <v>13.652991628466498</v>
      </c>
      <c r="V11" s="35">
        <v>9.7348876714723502</v>
      </c>
      <c r="W11" s="35">
        <v>6.7044143549641069</v>
      </c>
      <c r="X11" s="35">
        <v>5.0594254582656877</v>
      </c>
      <c r="Y11" s="35">
        <v>8.09559870137819</v>
      </c>
      <c r="Z11" s="35">
        <v>8.7519055650995234</v>
      </c>
      <c r="AA11" s="35">
        <v>6.1092475827643655</v>
      </c>
      <c r="AB11" s="30">
        <v>0</v>
      </c>
    </row>
    <row r="12" spans="1:28" ht="15.75">
      <c r="A12" s="1">
        <v>10</v>
      </c>
      <c r="B12" s="2" t="s">
        <v>11</v>
      </c>
      <c r="C12" s="1">
        <v>1</v>
      </c>
      <c r="D12" s="39">
        <v>9594</v>
      </c>
      <c r="E12" s="39">
        <f t="shared" si="0"/>
        <v>425510.75896916038</v>
      </c>
      <c r="F12" s="6">
        <v>820000</v>
      </c>
      <c r="G12" s="8">
        <v>14870.7</v>
      </c>
      <c r="H12" s="16">
        <v>816</v>
      </c>
      <c r="I12" s="8">
        <v>184.8</v>
      </c>
      <c r="J12" s="3">
        <v>3200</v>
      </c>
      <c r="K12" s="18">
        <v>5372.64</v>
      </c>
      <c r="L12" s="20">
        <v>506.25</v>
      </c>
      <c r="M12" s="30">
        <v>0</v>
      </c>
      <c r="P12" s="1">
        <v>10</v>
      </c>
      <c r="Q12" s="2" t="s">
        <v>11</v>
      </c>
      <c r="R12" s="1">
        <v>1</v>
      </c>
      <c r="S12" s="35">
        <v>9.1688931820620088</v>
      </c>
      <c r="T12" s="35">
        <f t="shared" si="1"/>
        <v>12.96104551214983</v>
      </c>
      <c r="U12" s="35">
        <v>13.617059619240436</v>
      </c>
      <c r="V12" s="35">
        <v>9.6071481129931637</v>
      </c>
      <c r="W12" s="35">
        <v>6.7044143549641069</v>
      </c>
      <c r="X12" s="35">
        <v>5.2192741592075835</v>
      </c>
      <c r="Y12" s="35">
        <v>8.0709060887878188</v>
      </c>
      <c r="Z12" s="35">
        <v>8.5890746868090666</v>
      </c>
      <c r="AA12" s="35">
        <v>6.2270306184207485</v>
      </c>
      <c r="AB12" s="30">
        <v>0</v>
      </c>
    </row>
    <row r="13" spans="1:28" ht="15.75">
      <c r="A13" s="1">
        <v>11</v>
      </c>
      <c r="B13" s="2" t="s">
        <v>12</v>
      </c>
      <c r="C13" s="1">
        <v>0.9</v>
      </c>
      <c r="D13" s="39">
        <v>9639</v>
      </c>
      <c r="E13" s="39">
        <f t="shared" si="0"/>
        <v>486243.82611201733</v>
      </c>
      <c r="F13" s="6">
        <v>840000</v>
      </c>
      <c r="G13" s="8">
        <v>14940.45</v>
      </c>
      <c r="H13" s="16">
        <v>866.99999999999989</v>
      </c>
      <c r="I13" s="8">
        <v>178.5</v>
      </c>
      <c r="J13" s="3">
        <v>3120</v>
      </c>
      <c r="K13" s="18">
        <v>5590.62</v>
      </c>
      <c r="L13" s="20">
        <v>562.5</v>
      </c>
      <c r="M13" s="30">
        <v>0</v>
      </c>
      <c r="P13" s="1">
        <v>11</v>
      </c>
      <c r="Q13" s="2" t="s">
        <v>12</v>
      </c>
      <c r="R13" s="1">
        <v>0.9</v>
      </c>
      <c r="S13" s="35">
        <v>9.1735726477839687</v>
      </c>
      <c r="T13" s="35">
        <f t="shared" si="1"/>
        <v>13.094465476892319</v>
      </c>
      <c r="U13" s="35">
        <v>13.641157170819497</v>
      </c>
      <c r="V13" s="35">
        <v>9.6118275787151237</v>
      </c>
      <c r="W13" s="35">
        <v>6.7650389767805414</v>
      </c>
      <c r="X13" s="35">
        <v>5.1845886012196933</v>
      </c>
      <c r="Y13" s="35">
        <v>8.0455882808035284</v>
      </c>
      <c r="Z13" s="35">
        <v>8.6288454723422969</v>
      </c>
      <c r="AA13" s="35">
        <v>6.3323911340785752</v>
      </c>
      <c r="AB13" s="30">
        <v>0</v>
      </c>
    </row>
    <row r="14" spans="1:28" ht="15.75">
      <c r="A14" s="1">
        <v>12</v>
      </c>
      <c r="B14" s="2" t="s">
        <v>13</v>
      </c>
      <c r="C14" s="1">
        <v>1.8</v>
      </c>
      <c r="D14" s="39">
        <v>10710.000000000002</v>
      </c>
      <c r="E14" s="39">
        <f t="shared" si="0"/>
        <v>3126926.824112019</v>
      </c>
      <c r="F14" s="6">
        <v>850000</v>
      </c>
      <c r="G14" s="8">
        <v>16172.100000000002</v>
      </c>
      <c r="H14" s="16">
        <v>836.4</v>
      </c>
      <c r="I14" s="8">
        <v>168.00000000000003</v>
      </c>
      <c r="J14" s="3">
        <v>2920</v>
      </c>
      <c r="K14" s="18">
        <v>6104.7000000000007</v>
      </c>
      <c r="L14" s="20">
        <v>520.83333333333337</v>
      </c>
      <c r="M14" s="30">
        <v>0</v>
      </c>
      <c r="P14" s="1">
        <v>12</v>
      </c>
      <c r="Q14" s="2" t="s">
        <v>13</v>
      </c>
      <c r="R14" s="1">
        <v>1.8</v>
      </c>
      <c r="S14" s="35">
        <v>9.2789331634417938</v>
      </c>
      <c r="T14" s="35">
        <f t="shared" si="1"/>
        <v>14.955561234858846</v>
      </c>
      <c r="U14" s="35">
        <v>13.652991628466498</v>
      </c>
      <c r="V14" s="35">
        <v>9.6910428142686271</v>
      </c>
      <c r="W14" s="35">
        <v>6.7291069675544781</v>
      </c>
      <c r="X14" s="35">
        <v>5.1239639794032588</v>
      </c>
      <c r="Y14" s="35">
        <v>7.9793388952623276</v>
      </c>
      <c r="Z14" s="35">
        <v>8.7168142452882531</v>
      </c>
      <c r="AA14" s="35">
        <v>6.2554300929424471</v>
      </c>
      <c r="AB14" s="30">
        <v>0</v>
      </c>
    </row>
    <row r="15" spans="1:28" ht="15.75">
      <c r="A15" s="1">
        <v>13</v>
      </c>
      <c r="B15" s="2" t="s">
        <v>14</v>
      </c>
      <c r="C15" s="1">
        <v>1.2</v>
      </c>
      <c r="D15" s="39">
        <v>10327.5</v>
      </c>
      <c r="E15" s="39">
        <f t="shared" si="0"/>
        <v>1920474.5033977285</v>
      </c>
      <c r="F15" s="6">
        <v>850000</v>
      </c>
      <c r="G15" s="8">
        <v>15594.525000000001</v>
      </c>
      <c r="H15" s="16">
        <v>816.00000000000011</v>
      </c>
      <c r="I15" s="8">
        <v>168.00000000000003</v>
      </c>
      <c r="J15" s="3">
        <v>2800</v>
      </c>
      <c r="K15" s="18">
        <v>5783.4000000000005</v>
      </c>
      <c r="L15" s="20">
        <v>375</v>
      </c>
      <c r="M15" s="30">
        <v>0</v>
      </c>
      <c r="P15" s="1">
        <v>13</v>
      </c>
      <c r="Q15" s="2" t="s">
        <v>14</v>
      </c>
      <c r="R15" s="1">
        <v>1.2</v>
      </c>
      <c r="S15" s="35">
        <v>9.2425655192709204</v>
      </c>
      <c r="T15" s="35">
        <f t="shared" si="1"/>
        <v>14.468082850656918</v>
      </c>
      <c r="U15" s="35">
        <v>13.652991628466498</v>
      </c>
      <c r="V15" s="35">
        <v>9.654675170097752</v>
      </c>
      <c r="W15" s="35">
        <v>6.7044143549641069</v>
      </c>
      <c r="X15" s="35">
        <v>5.1239639794032588</v>
      </c>
      <c r="Y15" s="35">
        <v>7.9373746961632952</v>
      </c>
      <c r="Z15" s="35">
        <v>8.6627470240179782</v>
      </c>
      <c r="AA15" s="35">
        <v>5.9269260259704106</v>
      </c>
      <c r="AB15" s="30">
        <v>0</v>
      </c>
    </row>
    <row r="16" spans="1:28" ht="15.75">
      <c r="A16" s="1">
        <v>14</v>
      </c>
      <c r="B16" s="2" t="s">
        <v>15</v>
      </c>
      <c r="C16" s="1">
        <v>0.5</v>
      </c>
      <c r="D16" s="39">
        <v>2408</v>
      </c>
      <c r="E16" s="39">
        <f t="shared" si="0"/>
        <v>42689080.748112053</v>
      </c>
      <c r="F16" s="6">
        <v>860000</v>
      </c>
      <c r="G16" s="8">
        <v>4093.6</v>
      </c>
      <c r="H16" s="16">
        <v>612</v>
      </c>
      <c r="I16" s="8">
        <v>157.5</v>
      </c>
      <c r="J16" s="3">
        <v>2640</v>
      </c>
      <c r="K16" s="18">
        <v>3612</v>
      </c>
      <c r="L16" s="20">
        <v>337.5</v>
      </c>
      <c r="M16" s="30">
        <v>0</v>
      </c>
      <c r="P16" s="1">
        <v>14</v>
      </c>
      <c r="Q16" s="2" t="s">
        <v>15</v>
      </c>
      <c r="R16" s="1">
        <v>0.5</v>
      </c>
      <c r="S16" s="35">
        <v>7.7865518064287116</v>
      </c>
      <c r="T16" s="35">
        <f t="shared" si="1"/>
        <v>17.56945372531214</v>
      </c>
      <c r="U16" s="35">
        <v>13.664687668229691</v>
      </c>
      <c r="V16" s="35">
        <v>8.3171800574908819</v>
      </c>
      <c r="W16" s="35">
        <v>6.4167322825123261</v>
      </c>
      <c r="X16" s="35">
        <v>5.0594254582656877</v>
      </c>
      <c r="Y16" s="35">
        <v>7.8785341961403619</v>
      </c>
      <c r="Z16" s="35">
        <v>8.1920169145368753</v>
      </c>
      <c r="AA16" s="35">
        <v>5.8215655103125847</v>
      </c>
      <c r="AB16" s="30">
        <v>0</v>
      </c>
    </row>
    <row r="17" spans="1:28" ht="15.75">
      <c r="A17" s="1">
        <v>15</v>
      </c>
      <c r="B17" s="2" t="s">
        <v>16</v>
      </c>
      <c r="C17" s="1">
        <v>1</v>
      </c>
      <c r="D17" s="39">
        <v>2324</v>
      </c>
      <c r="E17" s="39">
        <f t="shared" si="0"/>
        <v>43793796.356112048</v>
      </c>
      <c r="F17" s="6">
        <v>800000</v>
      </c>
      <c r="G17" s="8">
        <v>3555.7200000000003</v>
      </c>
      <c r="H17" s="16">
        <v>714</v>
      </c>
      <c r="I17" s="8">
        <v>147</v>
      </c>
      <c r="J17" s="3">
        <v>2440</v>
      </c>
      <c r="K17" s="18">
        <v>3253.6</v>
      </c>
      <c r="L17" s="20">
        <v>337.5</v>
      </c>
      <c r="M17" s="30">
        <v>0</v>
      </c>
      <c r="P17" s="1">
        <v>15</v>
      </c>
      <c r="Q17" s="2" t="s">
        <v>16</v>
      </c>
      <c r="R17" s="1">
        <v>1</v>
      </c>
      <c r="S17" s="35">
        <v>7.7510451179718016</v>
      </c>
      <c r="T17" s="35">
        <f t="shared" si="1"/>
        <v>17.595002729610187</v>
      </c>
      <c r="U17" s="35">
        <v>13.592367006650065</v>
      </c>
      <c r="V17" s="35">
        <v>8.176312853376146</v>
      </c>
      <c r="W17" s="35">
        <v>6.5708829623395841</v>
      </c>
      <c r="X17" s="35">
        <v>4.990432586778736</v>
      </c>
      <c r="Y17" s="35">
        <v>7.7997533182872472</v>
      </c>
      <c r="Z17" s="35">
        <v>8.0875173545930146</v>
      </c>
      <c r="AA17" s="35">
        <v>5.8215655103125847</v>
      </c>
      <c r="AB17" s="30">
        <v>0</v>
      </c>
    </row>
    <row r="18" spans="1:28" ht="15.75">
      <c r="A18" s="1">
        <v>16</v>
      </c>
      <c r="B18" s="2" t="s">
        <v>17</v>
      </c>
      <c r="C18" s="1">
        <v>0.5</v>
      </c>
      <c r="D18" s="39">
        <v>2528.75</v>
      </c>
      <c r="E18" s="39">
        <f t="shared" si="0"/>
        <v>41125775.624112047</v>
      </c>
      <c r="F18" s="6">
        <v>850000</v>
      </c>
      <c r="G18" s="8">
        <v>2225.3000000000002</v>
      </c>
      <c r="H18" s="16">
        <v>703.8</v>
      </c>
      <c r="I18" s="8">
        <v>168</v>
      </c>
      <c r="J18" s="3">
        <v>2480</v>
      </c>
      <c r="K18" s="18">
        <v>3666.6875</v>
      </c>
      <c r="L18" s="20">
        <v>150</v>
      </c>
      <c r="M18" s="30">
        <v>0</v>
      </c>
      <c r="P18" s="1">
        <v>16</v>
      </c>
      <c r="Q18" s="2" t="s">
        <v>17</v>
      </c>
      <c r="R18" s="1">
        <v>0.5</v>
      </c>
      <c r="S18" s="35">
        <v>7.8354803884819555</v>
      </c>
      <c r="T18" s="35">
        <f t="shared" si="1"/>
        <v>17.53214562703274</v>
      </c>
      <c r="U18" s="35">
        <v>13.652991628466498</v>
      </c>
      <c r="V18" s="35">
        <v>7.7076470169720706</v>
      </c>
      <c r="W18" s="35">
        <v>6.5564942248874845</v>
      </c>
      <c r="X18" s="35">
        <v>5.1239639794032588</v>
      </c>
      <c r="Y18" s="35">
        <v>7.8160138391590275</v>
      </c>
      <c r="Z18" s="35">
        <v>8.2070439449144388</v>
      </c>
      <c r="AA18" s="35">
        <v>5.0106352940962555</v>
      </c>
      <c r="AB18" s="30">
        <v>0</v>
      </c>
    </row>
    <row r="19" spans="1:28" ht="15.75">
      <c r="A19" s="1">
        <v>17</v>
      </c>
      <c r="B19" s="2" t="s">
        <v>18</v>
      </c>
      <c r="C19" s="1">
        <v>0.6</v>
      </c>
      <c r="D19" s="39">
        <v>2382.1</v>
      </c>
      <c r="E19" s="39">
        <f t="shared" si="0"/>
        <v>43028196.603912048</v>
      </c>
      <c r="F19" s="6">
        <v>820000</v>
      </c>
      <c r="G19" s="8">
        <v>2215.3530000000001</v>
      </c>
      <c r="H19" s="16">
        <v>795.6</v>
      </c>
      <c r="I19" s="8">
        <v>159.60000000000002</v>
      </c>
      <c r="J19" s="3">
        <v>2440</v>
      </c>
      <c r="K19" s="18">
        <v>4001.9279999999999</v>
      </c>
      <c r="L19" s="20">
        <v>156.25</v>
      </c>
      <c r="M19" s="30">
        <v>0</v>
      </c>
      <c r="P19" s="1">
        <v>17</v>
      </c>
      <c r="Q19" s="2" t="s">
        <v>18</v>
      </c>
      <c r="R19" s="1">
        <v>0.6</v>
      </c>
      <c r="S19" s="35">
        <v>7.7757377305621729</v>
      </c>
      <c r="T19" s="35">
        <f t="shared" si="1"/>
        <v>17.577366193732296</v>
      </c>
      <c r="U19" s="35">
        <v>13.617059619240436</v>
      </c>
      <c r="V19" s="35">
        <v>7.7031670377273382</v>
      </c>
      <c r="W19" s="35">
        <v>6.6790965469798174</v>
      </c>
      <c r="X19" s="35">
        <v>5.0726706850157086</v>
      </c>
      <c r="Y19" s="35">
        <v>7.7997533182872472</v>
      </c>
      <c r="Z19" s="35">
        <v>8.2945315239773407</v>
      </c>
      <c r="AA19" s="35">
        <v>5.0514572886165112</v>
      </c>
      <c r="AB19" s="30">
        <v>0</v>
      </c>
    </row>
    <row r="20" spans="1:28" ht="15.75">
      <c r="A20" s="1">
        <v>18</v>
      </c>
      <c r="B20" s="2" t="s">
        <v>19</v>
      </c>
      <c r="C20" s="1">
        <v>1.5</v>
      </c>
      <c r="D20" s="39">
        <v>2618</v>
      </c>
      <c r="E20" s="39">
        <f t="shared" si="0"/>
        <v>39989031.728112049</v>
      </c>
      <c r="F20" s="6">
        <v>850000</v>
      </c>
      <c r="G20" s="8">
        <v>2591.8200000000002</v>
      </c>
      <c r="H20" s="16">
        <v>765</v>
      </c>
      <c r="I20" s="8">
        <v>165.9</v>
      </c>
      <c r="J20" s="3">
        <v>2560</v>
      </c>
      <c r="K20" s="18">
        <v>5105.0999999999995</v>
      </c>
      <c r="L20" s="20">
        <v>150</v>
      </c>
      <c r="M20" s="30">
        <v>0</v>
      </c>
      <c r="P20" s="1">
        <v>18</v>
      </c>
      <c r="Q20" s="2" t="s">
        <v>19</v>
      </c>
      <c r="R20" s="1">
        <v>1.5</v>
      </c>
      <c r="S20" s="35">
        <v>7.8701659464698448</v>
      </c>
      <c r="T20" s="35">
        <f t="shared" si="1"/>
        <v>17.504115767679455</v>
      </c>
      <c r="U20" s="35">
        <v>13.652991628466498</v>
      </c>
      <c r="V20" s="35">
        <v>7.8601156106163437</v>
      </c>
      <c r="W20" s="35">
        <v>6.6398758338265358</v>
      </c>
      <c r="X20" s="35">
        <v>5.1113851971963991</v>
      </c>
      <c r="Y20" s="35">
        <v>7.8477625374736082</v>
      </c>
      <c r="Z20" s="35">
        <v>8.5379953190454998</v>
      </c>
      <c r="AA20" s="35">
        <v>5.0106352940962555</v>
      </c>
      <c r="AB20" s="30">
        <v>0</v>
      </c>
    </row>
    <row r="21" spans="1:28" ht="15.75">
      <c r="A21" s="1">
        <v>19</v>
      </c>
      <c r="B21" s="2" t="s">
        <v>20</v>
      </c>
      <c r="C21" s="1">
        <v>1</v>
      </c>
      <c r="D21" s="39">
        <v>2324.6999999999998</v>
      </c>
      <c r="E21" s="39">
        <f t="shared" si="0"/>
        <v>43784532.082712054</v>
      </c>
      <c r="F21" s="6">
        <v>810000</v>
      </c>
      <c r="G21" s="8">
        <v>2557.17</v>
      </c>
      <c r="H21" s="16">
        <v>693.6</v>
      </c>
      <c r="I21" s="8">
        <v>178.5</v>
      </c>
      <c r="J21" s="3">
        <v>2600</v>
      </c>
      <c r="K21" s="18">
        <v>3184.8389999999999</v>
      </c>
      <c r="L21" s="20">
        <v>225</v>
      </c>
      <c r="M21" s="30">
        <v>0</v>
      </c>
      <c r="P21" s="1">
        <v>19</v>
      </c>
      <c r="Q21" s="2" t="s">
        <v>20</v>
      </c>
      <c r="R21" s="1">
        <v>1</v>
      </c>
      <c r="S21" s="35">
        <v>7.7513462774380137</v>
      </c>
      <c r="T21" s="35">
        <f t="shared" si="1"/>
        <v>17.594791164178424</v>
      </c>
      <c r="U21" s="35">
        <v>13.604789526648622</v>
      </c>
      <c r="V21" s="35">
        <v>7.8466564572423394</v>
      </c>
      <c r="W21" s="35">
        <v>6.5418954254663317</v>
      </c>
      <c r="X21" s="35">
        <v>5.1845886012196933</v>
      </c>
      <c r="Y21" s="35">
        <v>7.8632667240095735</v>
      </c>
      <c r="Z21" s="35">
        <v>8.0661570172780479</v>
      </c>
      <c r="AA21" s="35">
        <v>5.4161004022044201</v>
      </c>
      <c r="AB21" s="30">
        <v>0</v>
      </c>
    </row>
    <row r="22" spans="1:28" ht="15.75">
      <c r="A22" s="1">
        <v>20</v>
      </c>
      <c r="B22" s="2" t="s">
        <v>21</v>
      </c>
      <c r="C22" s="1">
        <v>1.5</v>
      </c>
      <c r="D22" s="39">
        <v>2588.6</v>
      </c>
      <c r="E22" s="39">
        <f t="shared" si="0"/>
        <v>40361728.950912043</v>
      </c>
      <c r="F22" s="6">
        <v>860000</v>
      </c>
      <c r="G22" s="8">
        <v>3882.9</v>
      </c>
      <c r="H22" s="16">
        <v>510</v>
      </c>
      <c r="I22" s="8">
        <v>142.80000000000001</v>
      </c>
      <c r="J22" s="3">
        <v>2720.0000000000005</v>
      </c>
      <c r="K22" s="18">
        <v>3106.3199999999997</v>
      </c>
      <c r="L22" s="20">
        <v>150</v>
      </c>
      <c r="M22" s="30">
        <v>0</v>
      </c>
      <c r="P22" s="1">
        <v>20</v>
      </c>
      <c r="Q22" s="2" t="s">
        <v>21</v>
      </c>
      <c r="R22" s="1">
        <v>1.5</v>
      </c>
      <c r="S22" s="35">
        <v>7.8588724680083377</v>
      </c>
      <c r="T22" s="35">
        <f t="shared" si="1"/>
        <v>17.513392590760894</v>
      </c>
      <c r="U22" s="35">
        <v>13.664687668229691</v>
      </c>
      <c r="V22" s="35">
        <v>8.2643375761165014</v>
      </c>
      <c r="W22" s="35">
        <v>6.2344107257183712</v>
      </c>
      <c r="X22" s="35">
        <v>4.9614450499054845</v>
      </c>
      <c r="Y22" s="35">
        <v>7.9083871592900428</v>
      </c>
      <c r="Z22" s="35">
        <v>8.0411940248022926</v>
      </c>
      <c r="AA22" s="35">
        <v>5.0106352940962555</v>
      </c>
      <c r="AB22" s="30">
        <v>0</v>
      </c>
    </row>
    <row r="23" spans="1:28" ht="15.75">
      <c r="A23" s="1">
        <v>21</v>
      </c>
      <c r="B23" s="2" t="s">
        <v>22</v>
      </c>
      <c r="C23" s="1">
        <v>1.2</v>
      </c>
      <c r="D23" s="39">
        <v>2588.25</v>
      </c>
      <c r="E23" s="39">
        <f t="shared" si="0"/>
        <v>40366176.235112049</v>
      </c>
      <c r="F23" s="6">
        <v>850000</v>
      </c>
      <c r="G23" s="8">
        <v>3131.7825000000003</v>
      </c>
      <c r="H23" s="16">
        <v>673.2</v>
      </c>
      <c r="I23" s="8">
        <v>144.9</v>
      </c>
      <c r="J23" s="3">
        <v>2279.9999999999995</v>
      </c>
      <c r="K23" s="18">
        <v>3830.61</v>
      </c>
      <c r="L23" s="20">
        <v>93.75</v>
      </c>
      <c r="M23" s="30">
        <v>0</v>
      </c>
      <c r="P23" s="1">
        <v>21</v>
      </c>
      <c r="Q23" s="2" t="s">
        <v>22</v>
      </c>
      <c r="R23" s="1">
        <v>1.2</v>
      </c>
      <c r="S23" s="35">
        <v>7.8587372506462225</v>
      </c>
      <c r="T23" s="35">
        <f t="shared" si="1"/>
        <v>17.513502770362216</v>
      </c>
      <c r="U23" s="35">
        <v>13.652991628466498</v>
      </c>
      <c r="V23" s="35">
        <v>8.049357610254873</v>
      </c>
      <c r="W23" s="35">
        <v>6.5120424623166508</v>
      </c>
      <c r="X23" s="35">
        <v>4.9760438493266363</v>
      </c>
      <c r="Y23" s="35">
        <v>7.7319307219484861</v>
      </c>
      <c r="Z23" s="35">
        <v>8.2507793384222463</v>
      </c>
      <c r="AA23" s="35">
        <v>4.5406316648505198</v>
      </c>
      <c r="AB23" s="30">
        <v>0</v>
      </c>
    </row>
    <row r="24" spans="1:28" ht="15.75">
      <c r="A24" s="1">
        <v>22</v>
      </c>
      <c r="B24" s="2" t="s">
        <v>23</v>
      </c>
      <c r="C24" s="1">
        <v>0.6</v>
      </c>
      <c r="D24" s="39">
        <v>13403.880000000001</v>
      </c>
      <c r="E24" s="39">
        <f t="shared" si="0"/>
        <v>19911156.169952009</v>
      </c>
      <c r="F24" s="6">
        <v>840000</v>
      </c>
      <c r="G24" s="8">
        <v>17156.966400000001</v>
      </c>
      <c r="H24" s="16">
        <v>866.99999999999989</v>
      </c>
      <c r="I24" s="8">
        <v>189.00000000000003</v>
      </c>
      <c r="J24" s="3">
        <v>3200</v>
      </c>
      <c r="K24" s="18">
        <v>9382.7160000000003</v>
      </c>
      <c r="L24" s="20">
        <v>625</v>
      </c>
      <c r="M24" s="30">
        <v>0</v>
      </c>
      <c r="P24" s="1">
        <v>22</v>
      </c>
      <c r="Q24" s="2" t="s">
        <v>23</v>
      </c>
      <c r="R24" s="1">
        <v>0.6</v>
      </c>
      <c r="S24" s="35">
        <v>9.5032994962656492</v>
      </c>
      <c r="T24" s="35">
        <f t="shared" si="1"/>
        <v>16.806790744166147</v>
      </c>
      <c r="U24" s="35">
        <v>13.641157170819497</v>
      </c>
      <c r="V24" s="35">
        <v>9.7501595741971752</v>
      </c>
      <c r="W24" s="35">
        <v>6.7650389767805414</v>
      </c>
      <c r="X24" s="35">
        <v>5.2417470150596426</v>
      </c>
      <c r="Y24" s="35">
        <v>8.0709060887878188</v>
      </c>
      <c r="Z24" s="35">
        <v>9.1466245523269176</v>
      </c>
      <c r="AA24" s="35">
        <v>6.4377516497364011</v>
      </c>
      <c r="AB24" s="30">
        <v>0</v>
      </c>
    </row>
    <row r="25" spans="1:28" ht="15.75">
      <c r="A25" s="1">
        <v>23</v>
      </c>
      <c r="B25" s="2" t="s">
        <v>24</v>
      </c>
      <c r="C25" s="1">
        <v>1</v>
      </c>
      <c r="D25" s="39">
        <v>14061.86</v>
      </c>
      <c r="E25" s="39">
        <f t="shared" si="0"/>
        <v>26216159.846677717</v>
      </c>
      <c r="F25" s="6">
        <v>860000</v>
      </c>
      <c r="G25" s="8">
        <v>17999.180800000002</v>
      </c>
      <c r="H25" s="16">
        <v>846.59999999999991</v>
      </c>
      <c r="I25" s="8">
        <v>180.6</v>
      </c>
      <c r="J25" s="3">
        <v>3360</v>
      </c>
      <c r="K25" s="18">
        <v>9983.9205999999995</v>
      </c>
      <c r="L25" s="20">
        <v>506.25</v>
      </c>
      <c r="M25" s="30">
        <v>0</v>
      </c>
      <c r="P25" s="1">
        <v>23</v>
      </c>
      <c r="Q25" s="2" t="s">
        <v>24</v>
      </c>
      <c r="R25" s="1">
        <v>1</v>
      </c>
      <c r="S25" s="35">
        <v>9.5512214468000032</v>
      </c>
      <c r="T25" s="35">
        <f t="shared" si="1"/>
        <v>17.081886566636893</v>
      </c>
      <c r="U25" s="35">
        <v>13.664687668229691</v>
      </c>
      <c r="V25" s="35">
        <v>9.7980815247315292</v>
      </c>
      <c r="W25" s="35">
        <v>6.741228328086823</v>
      </c>
      <c r="X25" s="35">
        <v>5.1962846409828849</v>
      </c>
      <c r="Y25" s="35">
        <v>8.1196962529572492</v>
      </c>
      <c r="Z25" s="35">
        <v>9.2087311378532259</v>
      </c>
      <c r="AA25" s="35">
        <v>6.2270306184207485</v>
      </c>
      <c r="AB25" s="30">
        <v>0</v>
      </c>
    </row>
    <row r="26" spans="1:28" ht="15.75">
      <c r="A26" s="1">
        <v>24</v>
      </c>
      <c r="B26" s="2" t="s">
        <v>25</v>
      </c>
      <c r="C26" s="1">
        <v>1.2</v>
      </c>
      <c r="D26" s="39">
        <v>14061.86</v>
      </c>
      <c r="E26" s="39">
        <f t="shared" si="0"/>
        <v>26216159.846677717</v>
      </c>
      <c r="F26" s="6">
        <v>830000</v>
      </c>
      <c r="G26" s="8">
        <v>17999.180800000002</v>
      </c>
      <c r="H26" s="16">
        <v>887.4</v>
      </c>
      <c r="I26" s="8">
        <v>174.3</v>
      </c>
      <c r="J26" s="3">
        <v>2800</v>
      </c>
      <c r="K26" s="18">
        <v>8015.2601999999997</v>
      </c>
      <c r="L26" s="20">
        <v>515.625</v>
      </c>
      <c r="M26" s="30">
        <v>0</v>
      </c>
      <c r="P26" s="1">
        <v>24</v>
      </c>
      <c r="Q26" s="2" t="s">
        <v>25</v>
      </c>
      <c r="R26" s="1">
        <v>1.2</v>
      </c>
      <c r="S26" s="35">
        <v>9.5512214468000032</v>
      </c>
      <c r="T26" s="35">
        <f t="shared" si="1"/>
        <v>17.081886566636893</v>
      </c>
      <c r="U26" s="35">
        <v>13.62918097977278</v>
      </c>
      <c r="V26" s="35">
        <v>9.7980815247315292</v>
      </c>
      <c r="W26" s="35">
        <v>6.7882958389448094</v>
      </c>
      <c r="X26" s="35">
        <v>5.1607779525259749</v>
      </c>
      <c r="Y26" s="35">
        <v>7.9373746961632952</v>
      </c>
      <c r="Z26" s="35">
        <v>8.9891025286464608</v>
      </c>
      <c r="AA26" s="35">
        <v>6.2453797570889451</v>
      </c>
      <c r="AB26" s="30">
        <v>0</v>
      </c>
    </row>
    <row r="27" spans="1:28" ht="15.75">
      <c r="A27" s="1">
        <v>25</v>
      </c>
      <c r="B27" s="2" t="s">
        <v>26</v>
      </c>
      <c r="C27" s="1">
        <v>0.75</v>
      </c>
      <c r="D27" s="39">
        <v>13238.4</v>
      </c>
      <c r="E27" s="39">
        <f t="shared" si="0"/>
        <v>18461732.783311997</v>
      </c>
      <c r="F27" s="6">
        <v>840000</v>
      </c>
      <c r="G27" s="8">
        <v>18004.223999999998</v>
      </c>
      <c r="H27" s="16">
        <v>816</v>
      </c>
      <c r="I27" s="8">
        <v>161.70000000000002</v>
      </c>
      <c r="J27" s="3">
        <v>3200</v>
      </c>
      <c r="K27" s="18">
        <v>7281.12</v>
      </c>
      <c r="L27" s="20">
        <v>500</v>
      </c>
      <c r="M27" s="30">
        <v>0</v>
      </c>
      <c r="P27" s="1">
        <v>25</v>
      </c>
      <c r="Q27" s="2" t="s">
        <v>26</v>
      </c>
      <c r="R27" s="1">
        <v>0.75</v>
      </c>
      <c r="S27" s="35">
        <v>9.4908769762670921</v>
      </c>
      <c r="T27" s="35">
        <f t="shared" si="1"/>
        <v>16.731210649552068</v>
      </c>
      <c r="U27" s="35">
        <v>13.641157170819497</v>
      </c>
      <c r="V27" s="35">
        <v>9.7983616760150536</v>
      </c>
      <c r="W27" s="35">
        <v>6.7044143549641069</v>
      </c>
      <c r="X27" s="35">
        <v>5.0857427665830617</v>
      </c>
      <c r="Y27" s="35">
        <v>8.0709060887878188</v>
      </c>
      <c r="Z27" s="35">
        <v>8.8930399755114724</v>
      </c>
      <c r="AA27" s="35">
        <v>6.2146080984221914</v>
      </c>
      <c r="AB27" s="30">
        <v>0</v>
      </c>
    </row>
    <row r="28" spans="1:28" ht="15.75">
      <c r="A28" s="1">
        <v>26</v>
      </c>
      <c r="B28" s="2" t="s">
        <v>27</v>
      </c>
      <c r="C28" s="1">
        <v>0.9</v>
      </c>
      <c r="D28" s="39">
        <v>13730.9</v>
      </c>
      <c r="E28" s="39">
        <f t="shared" si="0"/>
        <v>22936550.212597709</v>
      </c>
      <c r="F28" s="6">
        <v>850000</v>
      </c>
      <c r="G28" s="8">
        <v>18674.024000000001</v>
      </c>
      <c r="H28" s="16">
        <v>816.00000000000011</v>
      </c>
      <c r="I28" s="8">
        <v>146.99999999999997</v>
      </c>
      <c r="J28" s="3">
        <v>3400</v>
      </c>
      <c r="K28" s="18">
        <v>7414.6860000000006</v>
      </c>
      <c r="L28" s="20">
        <v>625</v>
      </c>
      <c r="M28" s="30">
        <v>0</v>
      </c>
      <c r="P28" s="1">
        <v>26</v>
      </c>
      <c r="Q28" s="2" t="s">
        <v>27</v>
      </c>
      <c r="R28" s="1">
        <v>0.9</v>
      </c>
      <c r="S28" s="35">
        <v>9.5274040465044667</v>
      </c>
      <c r="T28" s="35">
        <f t="shared" si="1"/>
        <v>16.948242275296575</v>
      </c>
      <c r="U28" s="35">
        <v>13.652991628466498</v>
      </c>
      <c r="V28" s="35">
        <v>9.8348887462524281</v>
      </c>
      <c r="W28" s="35">
        <v>6.7044143549641069</v>
      </c>
      <c r="X28" s="35">
        <v>4.990432586778736</v>
      </c>
      <c r="Y28" s="35">
        <v>8.1315307106042525</v>
      </c>
      <c r="Z28" s="35">
        <v>8.9112179070806494</v>
      </c>
      <c r="AA28" s="35">
        <v>6.4377516497364011</v>
      </c>
      <c r="AB28" s="30">
        <v>0</v>
      </c>
    </row>
    <row r="29" spans="1:28" ht="15.75">
      <c r="A29" s="1">
        <v>27</v>
      </c>
      <c r="B29" s="2" t="s">
        <v>28</v>
      </c>
      <c r="C29" s="7">
        <v>5</v>
      </c>
      <c r="D29" s="39">
        <v>2554.1999999999998</v>
      </c>
      <c r="E29" s="39">
        <f t="shared" si="0"/>
        <v>40800004.775140621</v>
      </c>
      <c r="F29" s="6">
        <v>900000</v>
      </c>
      <c r="G29" s="8">
        <v>4086.7200000000003</v>
      </c>
      <c r="H29" s="16">
        <v>612</v>
      </c>
      <c r="I29" s="8">
        <v>147</v>
      </c>
      <c r="J29" s="3">
        <v>2800</v>
      </c>
      <c r="K29" s="18">
        <v>3780.2159999999994</v>
      </c>
      <c r="L29" s="20">
        <v>146.25</v>
      </c>
      <c r="M29" s="30">
        <v>0</v>
      </c>
      <c r="P29" s="1">
        <v>27</v>
      </c>
      <c r="Q29" s="2" t="s">
        <v>28</v>
      </c>
      <c r="R29" s="7">
        <v>5</v>
      </c>
      <c r="S29" s="35">
        <v>7.8454943420621612</v>
      </c>
      <c r="T29" s="35">
        <f t="shared" si="1"/>
        <v>17.524192756412145</v>
      </c>
      <c r="U29" s="35">
        <v>13.710150042306449</v>
      </c>
      <c r="V29" s="35">
        <v>8.3154979713078969</v>
      </c>
      <c r="W29" s="35">
        <v>6.4167322825123261</v>
      </c>
      <c r="X29" s="35">
        <v>4.990432586778736</v>
      </c>
      <c r="Y29" s="35">
        <v>7.9373746961632952</v>
      </c>
      <c r="Z29" s="35">
        <v>8.237536429838185</v>
      </c>
      <c r="AA29" s="35">
        <v>4.985317486111966</v>
      </c>
      <c r="AB29" s="30">
        <v>0</v>
      </c>
    </row>
    <row r="30" spans="1:28" ht="15.75">
      <c r="A30" s="1">
        <v>28</v>
      </c>
      <c r="B30" s="2" t="s">
        <v>29</v>
      </c>
      <c r="C30" s="7">
        <v>2.5</v>
      </c>
      <c r="D30" s="39">
        <v>2573.12</v>
      </c>
      <c r="E30" s="39">
        <f t="shared" si="0"/>
        <v>40558660.19021491</v>
      </c>
      <c r="F30" s="6">
        <v>880000</v>
      </c>
      <c r="G30" s="8">
        <v>3447.9808000000003</v>
      </c>
      <c r="H30" s="16">
        <v>693.60000000000014</v>
      </c>
      <c r="I30" s="8">
        <v>168</v>
      </c>
      <c r="J30" s="3">
        <v>2759.9999999999995</v>
      </c>
      <c r="K30" s="18">
        <v>4116.9920000000002</v>
      </c>
      <c r="L30" s="20">
        <v>90</v>
      </c>
      <c r="M30" s="30">
        <v>0</v>
      </c>
      <c r="P30" s="1">
        <v>28</v>
      </c>
      <c r="Q30" s="2" t="s">
        <v>29</v>
      </c>
      <c r="R30" s="7">
        <v>2.5</v>
      </c>
      <c r="S30" s="35">
        <v>7.852874449359784</v>
      </c>
      <c r="T30" s="35">
        <f t="shared" si="1"/>
        <v>17.518259883915977</v>
      </c>
      <c r="U30" s="35">
        <v>13.687677186454389</v>
      </c>
      <c r="V30" s="35">
        <v>8.1455440633226051</v>
      </c>
      <c r="W30" s="35">
        <v>6.5418954254663326</v>
      </c>
      <c r="X30" s="35">
        <v>5.1239639794032588</v>
      </c>
      <c r="Y30" s="35">
        <v>7.9229859587111955</v>
      </c>
      <c r="Z30" s="35">
        <v>8.3228780786055196</v>
      </c>
      <c r="AA30" s="35">
        <v>4.499809670330265</v>
      </c>
      <c r="AB30" s="30">
        <v>0</v>
      </c>
    </row>
    <row r="31" spans="1:28" ht="15.75">
      <c r="A31" s="1">
        <v>29</v>
      </c>
      <c r="B31" s="2" t="s">
        <v>30</v>
      </c>
      <c r="C31" s="7">
        <v>1</v>
      </c>
      <c r="D31" s="39">
        <v>2476.8000000000002</v>
      </c>
      <c r="E31" s="39">
        <f t="shared" si="0"/>
        <v>41794778.699654907</v>
      </c>
      <c r="F31" s="6">
        <v>900000</v>
      </c>
      <c r="G31" s="8">
        <v>3839.0400000000004</v>
      </c>
      <c r="H31" s="16">
        <v>510</v>
      </c>
      <c r="I31" s="8">
        <v>126</v>
      </c>
      <c r="J31" s="3">
        <v>2000</v>
      </c>
      <c r="K31" s="18">
        <v>3715.2000000000003</v>
      </c>
      <c r="L31" s="20">
        <v>75</v>
      </c>
      <c r="M31" s="30">
        <v>0</v>
      </c>
      <c r="P31" s="1">
        <v>29</v>
      </c>
      <c r="Q31" s="2" t="s">
        <v>30</v>
      </c>
      <c r="R31" s="7">
        <v>1</v>
      </c>
      <c r="S31" s="35">
        <v>7.8147226833954084</v>
      </c>
      <c r="T31" s="35">
        <f t="shared" si="1"/>
        <v>17.548281978201384</v>
      </c>
      <c r="U31" s="35">
        <v>13.710150042306449</v>
      </c>
      <c r="V31" s="35">
        <v>8.2529776143265625</v>
      </c>
      <c r="W31" s="35">
        <v>6.2344107257183712</v>
      </c>
      <c r="X31" s="35">
        <v>4.836281906951478</v>
      </c>
      <c r="Y31" s="35">
        <v>7.6009024595420822</v>
      </c>
      <c r="Z31" s="35">
        <v>8.220187791503573</v>
      </c>
      <c r="AA31" s="35">
        <v>4.3174881135363101</v>
      </c>
      <c r="AB31" s="30">
        <v>0</v>
      </c>
    </row>
    <row r="32" spans="1:28" ht="15.75">
      <c r="A32" s="1">
        <v>30</v>
      </c>
      <c r="B32" s="2" t="s">
        <v>31</v>
      </c>
      <c r="C32" s="7">
        <v>2</v>
      </c>
      <c r="D32" s="39">
        <v>2375.75</v>
      </c>
      <c r="E32" s="39">
        <f t="shared" si="0"/>
        <v>43111543.695826337</v>
      </c>
      <c r="F32" s="6">
        <v>850000</v>
      </c>
      <c r="G32" s="8">
        <v>3801.2000000000003</v>
      </c>
      <c r="H32" s="16">
        <v>561</v>
      </c>
      <c r="I32" s="8">
        <v>147</v>
      </c>
      <c r="J32" s="3">
        <v>2200</v>
      </c>
      <c r="K32" s="18">
        <v>4632.7124999999996</v>
      </c>
      <c r="L32" s="20">
        <v>56.25</v>
      </c>
      <c r="M32" s="30">
        <v>0</v>
      </c>
      <c r="P32" s="1">
        <v>30</v>
      </c>
      <c r="Q32" s="2" t="s">
        <v>31</v>
      </c>
      <c r="R32" s="7">
        <v>2</v>
      </c>
      <c r="S32" s="35">
        <v>7.7730684560914245</v>
      </c>
      <c r="T32" s="35">
        <f t="shared" si="1"/>
        <v>17.579301354382526</v>
      </c>
      <c r="U32" s="35">
        <v>13.652991628466498</v>
      </c>
      <c r="V32" s="35">
        <v>8.2430720853371611</v>
      </c>
      <c r="W32" s="35">
        <v>6.329720905522696</v>
      </c>
      <c r="X32" s="35">
        <v>4.990432586778736</v>
      </c>
      <c r="Y32" s="35">
        <v>7.696212639346407</v>
      </c>
      <c r="Z32" s="35">
        <v>8.4408978286670795</v>
      </c>
      <c r="AA32" s="35">
        <v>4.0298060410845293</v>
      </c>
      <c r="AB32" s="30">
        <v>0</v>
      </c>
    </row>
    <row r="33" spans="1:28" ht="15.75">
      <c r="A33" s="1">
        <v>31</v>
      </c>
      <c r="B33" s="2" t="s">
        <v>32</v>
      </c>
      <c r="C33" s="7">
        <v>1.5</v>
      </c>
      <c r="D33" s="39">
        <v>2670.2999999999997</v>
      </c>
      <c r="E33" s="39">
        <f t="shared" si="0"/>
        <v>39330309.238369197</v>
      </c>
      <c r="F33" s="6">
        <v>900000</v>
      </c>
      <c r="G33" s="8">
        <v>3952.0439999999994</v>
      </c>
      <c r="H33" s="16">
        <v>663</v>
      </c>
      <c r="I33" s="8">
        <v>168</v>
      </c>
      <c r="J33" s="3">
        <v>2319.9999999999995</v>
      </c>
      <c r="K33" s="18">
        <v>4886.6489999999994</v>
      </c>
      <c r="L33" s="20">
        <v>112.5</v>
      </c>
      <c r="M33" s="30">
        <v>0</v>
      </c>
      <c r="P33" s="1">
        <v>31</v>
      </c>
      <c r="Q33" s="2" t="s">
        <v>32</v>
      </c>
      <c r="R33" s="7">
        <v>1.5</v>
      </c>
      <c r="S33" s="35">
        <v>7.8899461046329957</v>
      </c>
      <c r="T33" s="35">
        <f t="shared" si="1"/>
        <v>17.487506007035847</v>
      </c>
      <c r="U33" s="35">
        <v>13.710150042306449</v>
      </c>
      <c r="V33" s="35">
        <v>8.2819881924090186</v>
      </c>
      <c r="W33" s="35">
        <v>6.4967749901858625</v>
      </c>
      <c r="X33" s="35">
        <v>5.1239639794032588</v>
      </c>
      <c r="Y33" s="35">
        <v>7.7493224646603558</v>
      </c>
      <c r="Z33" s="35">
        <v>8.4942620714863253</v>
      </c>
      <c r="AA33" s="35">
        <v>4.7229532216444747</v>
      </c>
      <c r="AB33" s="30">
        <v>0</v>
      </c>
    </row>
    <row r="34" spans="1:28" ht="15.75">
      <c r="A34" s="1">
        <v>32</v>
      </c>
      <c r="B34" s="2" t="s">
        <v>33</v>
      </c>
      <c r="C34" s="7">
        <v>3</v>
      </c>
      <c r="D34" s="39">
        <v>3251.25</v>
      </c>
      <c r="E34" s="39">
        <f t="shared" si="0"/>
        <v>32381086.257683475</v>
      </c>
      <c r="F34" s="6">
        <v>850000</v>
      </c>
      <c r="G34" s="8">
        <v>2535.9749999999999</v>
      </c>
      <c r="H34" s="16">
        <v>765</v>
      </c>
      <c r="I34" s="8">
        <v>157.5</v>
      </c>
      <c r="J34" s="3">
        <v>2800</v>
      </c>
      <c r="K34" s="18">
        <v>6014.8125</v>
      </c>
      <c r="L34" s="20">
        <v>200</v>
      </c>
      <c r="M34" s="30">
        <v>0</v>
      </c>
      <c r="P34" s="1">
        <v>32</v>
      </c>
      <c r="Q34" s="2" t="s">
        <v>33</v>
      </c>
      <c r="R34" s="7">
        <v>3</v>
      </c>
      <c r="S34" s="35">
        <v>8.0867948167628612</v>
      </c>
      <c r="T34" s="35">
        <f t="shared" si="1"/>
        <v>17.293085052830918</v>
      </c>
      <c r="U34" s="35">
        <v>13.652991628466498</v>
      </c>
      <c r="V34" s="35">
        <v>7.8383334574643619</v>
      </c>
      <c r="W34" s="35">
        <v>6.6398758338265358</v>
      </c>
      <c r="X34" s="35">
        <v>5.0594254582656877</v>
      </c>
      <c r="Y34" s="35">
        <v>7.9373746961632952</v>
      </c>
      <c r="Z34" s="35">
        <v>8.7019804558530947</v>
      </c>
      <c r="AA34" s="35">
        <v>5.2983173665480363</v>
      </c>
      <c r="AB34" s="30">
        <v>0</v>
      </c>
    </row>
    <row r="35" spans="1:28" ht="15.75">
      <c r="A35" s="1">
        <v>33</v>
      </c>
      <c r="B35" s="2" t="s">
        <v>34</v>
      </c>
      <c r="C35" s="7">
        <v>1</v>
      </c>
      <c r="D35" s="39">
        <v>2799.9</v>
      </c>
      <c r="E35" s="39">
        <f t="shared" si="0"/>
        <v>37721561.591740623</v>
      </c>
      <c r="F35" s="6">
        <v>900000</v>
      </c>
      <c r="G35" s="8">
        <v>2183.922</v>
      </c>
      <c r="H35" s="16">
        <v>714</v>
      </c>
      <c r="I35" s="8">
        <v>161.70000000000002</v>
      </c>
      <c r="J35" s="3">
        <v>2720</v>
      </c>
      <c r="K35" s="18">
        <v>4507.8390000000009</v>
      </c>
      <c r="L35" s="20">
        <v>112.5</v>
      </c>
      <c r="M35" s="30">
        <v>0</v>
      </c>
      <c r="P35" s="1">
        <v>33</v>
      </c>
      <c r="Q35" s="2" t="s">
        <v>34</v>
      </c>
      <c r="R35" s="7">
        <v>1</v>
      </c>
      <c r="S35" s="35">
        <v>7.9373389812398107</v>
      </c>
      <c r="T35" s="35">
        <f t="shared" si="1"/>
        <v>17.445742414441536</v>
      </c>
      <c r="U35" s="35">
        <v>13.710150042306449</v>
      </c>
      <c r="V35" s="35">
        <v>7.6888776219413115</v>
      </c>
      <c r="W35" s="35">
        <v>6.5708829623395841</v>
      </c>
      <c r="X35" s="35">
        <v>5.0857427665830617</v>
      </c>
      <c r="Y35" s="35">
        <v>7.9083871592900428</v>
      </c>
      <c r="Z35" s="35">
        <v>8.413573160236183</v>
      </c>
      <c r="AA35" s="35">
        <v>4.7229532216444747</v>
      </c>
      <c r="AB35" s="30">
        <v>0</v>
      </c>
    </row>
    <row r="36" spans="1:28" ht="15.75">
      <c r="A36" s="1">
        <v>34</v>
      </c>
      <c r="B36" s="2" t="s">
        <v>35</v>
      </c>
      <c r="C36" s="7">
        <v>4</v>
      </c>
      <c r="D36" s="39">
        <v>3149.25</v>
      </c>
      <c r="E36" s="39">
        <f t="shared" si="0"/>
        <v>33552339.638826333</v>
      </c>
      <c r="F36" s="6">
        <v>950000</v>
      </c>
      <c r="G36" s="8">
        <v>2550.8925000000004</v>
      </c>
      <c r="H36" s="16">
        <v>714</v>
      </c>
      <c r="I36" s="8">
        <v>138.6</v>
      </c>
      <c r="J36" s="3">
        <v>2040</v>
      </c>
      <c r="K36" s="18">
        <v>3873.5774999999999</v>
      </c>
      <c r="L36" s="20">
        <v>140.625</v>
      </c>
      <c r="M36" s="30">
        <v>0</v>
      </c>
      <c r="P36" s="1">
        <v>34</v>
      </c>
      <c r="Q36" s="2" t="s">
        <v>35</v>
      </c>
      <c r="R36" s="7">
        <v>4</v>
      </c>
      <c r="S36" s="35">
        <v>8.0549196082324119</v>
      </c>
      <c r="T36" s="35">
        <f t="shared" si="1"/>
        <v>17.328617154832092</v>
      </c>
      <c r="U36" s="35">
        <v>13.764217263576723</v>
      </c>
      <c r="V36" s="35">
        <v>7.8441985769167601</v>
      </c>
      <c r="W36" s="35">
        <v>6.5708829623395841</v>
      </c>
      <c r="X36" s="35">
        <v>4.9315920867558027</v>
      </c>
      <c r="Y36" s="35">
        <v>7.620705086838262</v>
      </c>
      <c r="Z36" s="35">
        <v>8.2619337776167381</v>
      </c>
      <c r="AA36" s="35">
        <v>4.9460967729586844</v>
      </c>
      <c r="AB36" s="30">
        <v>0</v>
      </c>
    </row>
    <row r="37" spans="1:28" ht="15.75">
      <c r="A37" s="1">
        <v>35</v>
      </c>
      <c r="B37" s="2" t="s">
        <v>36</v>
      </c>
      <c r="C37" s="7">
        <v>1.5</v>
      </c>
      <c r="D37" s="39">
        <v>2558.1599999999994</v>
      </c>
      <c r="E37" s="39">
        <f t="shared" si="0"/>
        <v>40749431.550649196</v>
      </c>
      <c r="F37" s="6">
        <v>880000</v>
      </c>
      <c r="G37" s="8">
        <v>2072.1095999999993</v>
      </c>
      <c r="H37" s="16">
        <v>693.6</v>
      </c>
      <c r="I37" s="8">
        <v>130.20000000000002</v>
      </c>
      <c r="J37" s="3">
        <v>2080</v>
      </c>
      <c r="K37" s="18">
        <v>3811.6583999999989</v>
      </c>
      <c r="L37" s="20">
        <v>100</v>
      </c>
      <c r="M37" s="30">
        <v>0</v>
      </c>
      <c r="P37" s="1">
        <v>35</v>
      </c>
      <c r="Q37" s="2" t="s">
        <v>36</v>
      </c>
      <c r="R37" s="7">
        <v>1.5</v>
      </c>
      <c r="S37" s="35">
        <v>7.8470435290489906</v>
      </c>
      <c r="T37" s="35">
        <f t="shared" si="1"/>
        <v>17.522952447876527</v>
      </c>
      <c r="U37" s="35">
        <v>13.687677186454389</v>
      </c>
      <c r="V37" s="35">
        <v>7.6363224977333379</v>
      </c>
      <c r="W37" s="35">
        <v>6.5418954254663317</v>
      </c>
      <c r="X37" s="35">
        <v>4.8690717297744692</v>
      </c>
      <c r="Y37" s="35">
        <v>7.6401231726953638</v>
      </c>
      <c r="Z37" s="35">
        <v>8.2458196490063589</v>
      </c>
      <c r="AA37" s="35">
        <v>4.6051701859880918</v>
      </c>
      <c r="AB37" s="30">
        <v>0</v>
      </c>
    </row>
    <row r="38" spans="1:28" ht="15.75">
      <c r="A38" s="9">
        <v>1</v>
      </c>
      <c r="B38" s="10" t="s">
        <v>37</v>
      </c>
      <c r="C38" s="9">
        <v>1.25</v>
      </c>
      <c r="D38" s="39">
        <v>6930</v>
      </c>
      <c r="E38" s="39">
        <f t="shared" si="0"/>
        <v>4046889.1841120292</v>
      </c>
      <c r="F38" s="6">
        <v>770000</v>
      </c>
      <c r="G38" s="8">
        <v>7623</v>
      </c>
      <c r="H38" s="16">
        <v>693.60000000000014</v>
      </c>
      <c r="I38" s="8">
        <v>178.5</v>
      </c>
      <c r="J38" s="3">
        <v>2080</v>
      </c>
      <c r="K38" s="18">
        <v>4158</v>
      </c>
      <c r="L38" s="20">
        <v>315</v>
      </c>
      <c r="M38" s="31">
        <v>0</v>
      </c>
      <c r="P38" s="9">
        <v>1</v>
      </c>
      <c r="Q38" s="10" t="s">
        <v>37</v>
      </c>
      <c r="R38" s="9">
        <v>1.25</v>
      </c>
      <c r="S38" s="35">
        <v>8.8436150921839491</v>
      </c>
      <c r="T38" s="35">
        <f t="shared" si="1"/>
        <v>15.213459041252321</v>
      </c>
      <c r="U38" s="35">
        <v>13.554145793829866</v>
      </c>
      <c r="V38" s="35">
        <v>8.938925271988273</v>
      </c>
      <c r="W38" s="35">
        <v>6.5418954254663326</v>
      </c>
      <c r="X38" s="35">
        <v>5.1845886012196933</v>
      </c>
      <c r="Y38" s="35">
        <v>7.6401231726953638</v>
      </c>
      <c r="Z38" s="35">
        <v>8.3327894684179586</v>
      </c>
      <c r="AA38" s="35">
        <v>5.7525726388256331</v>
      </c>
      <c r="AB38" s="31">
        <v>0</v>
      </c>
    </row>
    <row r="39" spans="1:28" ht="15.75">
      <c r="A39" s="9">
        <v>2</v>
      </c>
      <c r="B39" s="10" t="s">
        <v>38</v>
      </c>
      <c r="C39" s="9">
        <v>1.5</v>
      </c>
      <c r="D39" s="39">
        <v>6825</v>
      </c>
      <c r="E39" s="39">
        <f t="shared" si="0"/>
        <v>4480368.6941120299</v>
      </c>
      <c r="F39" s="6">
        <v>780000</v>
      </c>
      <c r="G39" s="8">
        <v>7507.5</v>
      </c>
      <c r="H39" s="16">
        <v>795.6</v>
      </c>
      <c r="I39" s="8">
        <v>157.5</v>
      </c>
      <c r="J39" s="3">
        <v>2080</v>
      </c>
      <c r="K39" s="18">
        <v>4163.25</v>
      </c>
      <c r="L39" s="20">
        <v>350</v>
      </c>
      <c r="M39" s="31">
        <v>0</v>
      </c>
      <c r="P39" s="9">
        <v>2</v>
      </c>
      <c r="Q39" s="10" t="s">
        <v>38</v>
      </c>
      <c r="R39" s="9">
        <v>1.5</v>
      </c>
      <c r="S39" s="35">
        <v>8.8283476200531599</v>
      </c>
      <c r="T39" s="35">
        <f t="shared" si="1"/>
        <v>15.315215898797755</v>
      </c>
      <c r="U39" s="35">
        <v>13.567049198665774</v>
      </c>
      <c r="V39" s="35">
        <v>8.9236577998574855</v>
      </c>
      <c r="W39" s="35">
        <v>6.6790965469798174</v>
      </c>
      <c r="X39" s="35">
        <v>5.0594254582656877</v>
      </c>
      <c r="Y39" s="35">
        <v>7.6401231726953638</v>
      </c>
      <c r="Z39" s="35">
        <v>8.3340512982383803</v>
      </c>
      <c r="AA39" s="35">
        <v>5.857933154483459</v>
      </c>
      <c r="AB39" s="31">
        <v>0</v>
      </c>
    </row>
    <row r="40" spans="1:28" ht="15.75">
      <c r="A40" s="9">
        <v>3</v>
      </c>
      <c r="B40" s="10" t="s">
        <v>39</v>
      </c>
      <c r="C40" s="9">
        <v>1</v>
      </c>
      <c r="D40" s="39">
        <v>7500</v>
      </c>
      <c r="E40" s="39">
        <f t="shared" si="0"/>
        <v>2078464.701254884</v>
      </c>
      <c r="F40" s="6">
        <v>800000</v>
      </c>
      <c r="G40" s="8">
        <v>8250</v>
      </c>
      <c r="H40" s="16">
        <v>867</v>
      </c>
      <c r="I40" s="8">
        <v>168</v>
      </c>
      <c r="J40" s="3">
        <v>2400</v>
      </c>
      <c r="K40" s="18">
        <v>4200</v>
      </c>
      <c r="L40" s="20">
        <v>450</v>
      </c>
      <c r="M40" s="31">
        <v>0</v>
      </c>
      <c r="P40" s="9">
        <v>3</v>
      </c>
      <c r="Q40" s="10" t="s">
        <v>39</v>
      </c>
      <c r="R40" s="9">
        <v>1</v>
      </c>
      <c r="S40" s="35">
        <v>8.9226582995244019</v>
      </c>
      <c r="T40" s="35">
        <f t="shared" si="1"/>
        <v>14.547140054732873</v>
      </c>
      <c r="U40" s="35">
        <v>13.592367006650065</v>
      </c>
      <c r="V40" s="35">
        <v>9.0179684793287258</v>
      </c>
      <c r="W40" s="35">
        <v>6.7650389767805414</v>
      </c>
      <c r="X40" s="35">
        <v>5.1239639794032588</v>
      </c>
      <c r="Y40" s="35">
        <v>7.7832240163360371</v>
      </c>
      <c r="Z40" s="35">
        <v>8.3428398042714598</v>
      </c>
      <c r="AA40" s="35">
        <v>6.1092475827643655</v>
      </c>
      <c r="AB40" s="31">
        <v>0</v>
      </c>
    </row>
    <row r="41" spans="1:28" ht="15.75">
      <c r="A41" s="9">
        <v>4</v>
      </c>
      <c r="B41" s="10" t="s">
        <v>40</v>
      </c>
      <c r="C41" s="9">
        <v>1.2</v>
      </c>
      <c r="D41" s="39">
        <v>6843.75</v>
      </c>
      <c r="E41" s="39">
        <f t="shared" si="0"/>
        <v>4401344.4512548866</v>
      </c>
      <c r="F41" s="6">
        <v>750000</v>
      </c>
      <c r="G41" s="8">
        <v>7528.125</v>
      </c>
      <c r="H41" s="16">
        <v>866.99999999999989</v>
      </c>
      <c r="I41" s="8">
        <v>172.2</v>
      </c>
      <c r="J41" s="3">
        <v>3000</v>
      </c>
      <c r="K41" s="18">
        <v>3627.1875</v>
      </c>
      <c r="L41" s="20">
        <v>421.875</v>
      </c>
      <c r="M41" s="31">
        <v>0</v>
      </c>
      <c r="P41" s="9">
        <v>4</v>
      </c>
      <c r="Q41" s="10" t="s">
        <v>40</v>
      </c>
      <c r="R41" s="9">
        <v>1.2</v>
      </c>
      <c r="S41" s="35">
        <v>8.8310911059989117</v>
      </c>
      <c r="T41" s="35">
        <f t="shared" si="1"/>
        <v>15.297420609318808</v>
      </c>
      <c r="U41" s="35">
        <v>13.527828485512494</v>
      </c>
      <c r="V41" s="35">
        <v>8.9264012858032356</v>
      </c>
      <c r="W41" s="35">
        <v>6.7650389767805414</v>
      </c>
      <c r="X41" s="35">
        <v>5.14865659199363</v>
      </c>
      <c r="Y41" s="35">
        <v>8.0063675676502459</v>
      </c>
      <c r="Z41" s="35">
        <v>8.1962128335629423</v>
      </c>
      <c r="AA41" s="35">
        <v>6.0447090616267944</v>
      </c>
      <c r="AB41" s="31">
        <v>0</v>
      </c>
    </row>
    <row r="42" spans="1:28" ht="15.75">
      <c r="A42" s="9">
        <v>5</v>
      </c>
      <c r="B42" s="10" t="s">
        <v>41</v>
      </c>
      <c r="C42" s="9">
        <v>1.2</v>
      </c>
      <c r="D42" s="39">
        <v>6922.5</v>
      </c>
      <c r="E42" s="39">
        <f t="shared" si="0"/>
        <v>4077120.7562548863</v>
      </c>
      <c r="F42" s="6">
        <v>780000</v>
      </c>
      <c r="G42" s="8">
        <v>7614.7500000000009</v>
      </c>
      <c r="H42" s="16">
        <v>816.00000000000011</v>
      </c>
      <c r="I42" s="8">
        <v>178.5</v>
      </c>
      <c r="J42" s="3">
        <v>3000</v>
      </c>
      <c r="K42" s="18">
        <v>3876.6000000000004</v>
      </c>
      <c r="L42" s="20">
        <v>328.125</v>
      </c>
      <c r="M42" s="31">
        <v>0</v>
      </c>
      <c r="P42" s="9">
        <v>5</v>
      </c>
      <c r="Q42" s="10" t="s">
        <v>41</v>
      </c>
      <c r="R42" s="9">
        <v>1.2</v>
      </c>
      <c r="S42" s="35">
        <v>8.8425322550451178</v>
      </c>
      <c r="T42" s="35">
        <f t="shared" si="1"/>
        <v>15.220901600262659</v>
      </c>
      <c r="U42" s="35">
        <v>13.567049198665774</v>
      </c>
      <c r="V42" s="35">
        <v>8.9378424348494416</v>
      </c>
      <c r="W42" s="35">
        <v>6.7044143549641069</v>
      </c>
      <c r="X42" s="35">
        <v>5.1845886012196933</v>
      </c>
      <c r="Y42" s="35">
        <v>8.0063675676502459</v>
      </c>
      <c r="Z42" s="35">
        <v>8.2627137597921756</v>
      </c>
      <c r="AA42" s="35">
        <v>5.7933946333458879</v>
      </c>
      <c r="AB42" s="31">
        <v>0</v>
      </c>
    </row>
    <row r="43" spans="1:28" ht="15.75">
      <c r="A43" s="9">
        <v>6</v>
      </c>
      <c r="B43" s="10" t="s">
        <v>42</v>
      </c>
      <c r="C43" s="9">
        <v>1.2</v>
      </c>
      <c r="D43" s="39">
        <v>7220</v>
      </c>
      <c r="E43" s="39">
        <f t="shared" si="0"/>
        <v>2964210.061254885</v>
      </c>
      <c r="F43" s="6">
        <v>760000</v>
      </c>
      <c r="G43" s="8">
        <v>7942.0000000000018</v>
      </c>
      <c r="H43" s="16">
        <v>795.6</v>
      </c>
      <c r="I43" s="8">
        <v>147</v>
      </c>
      <c r="J43" s="3">
        <v>3120</v>
      </c>
      <c r="K43" s="18">
        <v>3971.0000000000009</v>
      </c>
      <c r="L43" s="20">
        <v>375</v>
      </c>
      <c r="M43" s="31">
        <v>0</v>
      </c>
      <c r="P43" s="9">
        <v>6</v>
      </c>
      <c r="Q43" s="10" t="s">
        <v>42</v>
      </c>
      <c r="R43" s="9">
        <v>1.2</v>
      </c>
      <c r="S43" s="35">
        <v>8.8846102318868727</v>
      </c>
      <c r="T43" s="35">
        <f t="shared" si="1"/>
        <v>14.902121133755612</v>
      </c>
      <c r="U43" s="35">
        <v>13.541073712262515</v>
      </c>
      <c r="V43" s="35">
        <v>8.9799204116911966</v>
      </c>
      <c r="W43" s="35">
        <v>6.6790965469798174</v>
      </c>
      <c r="X43" s="35">
        <v>4.990432586778736</v>
      </c>
      <c r="Y43" s="35">
        <v>8.0455882808035284</v>
      </c>
      <c r="Z43" s="35">
        <v>8.2867732311312512</v>
      </c>
      <c r="AA43" s="35">
        <v>5.9269260259704106</v>
      </c>
      <c r="AB43" s="31">
        <v>0</v>
      </c>
    </row>
    <row r="44" spans="1:28" ht="15.75">
      <c r="A44" s="9">
        <v>7</v>
      </c>
      <c r="B44" s="10" t="s">
        <v>43</v>
      </c>
      <c r="C44" s="9">
        <v>0.9</v>
      </c>
      <c r="D44" s="39">
        <v>6660</v>
      </c>
      <c r="E44" s="39">
        <f t="shared" si="0"/>
        <v>5206100.7812548876</v>
      </c>
      <c r="F44" s="6">
        <v>720000</v>
      </c>
      <c r="G44" s="8">
        <v>7858.8</v>
      </c>
      <c r="H44" s="16">
        <v>897.6</v>
      </c>
      <c r="I44" s="8">
        <v>157.5</v>
      </c>
      <c r="J44" s="3">
        <v>3400</v>
      </c>
      <c r="K44" s="18">
        <v>3663</v>
      </c>
      <c r="L44" s="20">
        <v>187.5</v>
      </c>
      <c r="M44" s="31">
        <v>0</v>
      </c>
      <c r="P44" s="9">
        <v>7</v>
      </c>
      <c r="Q44" s="10" t="s">
        <v>43</v>
      </c>
      <c r="R44" s="9">
        <v>0.9</v>
      </c>
      <c r="S44" s="35">
        <v>8.8038747635344343</v>
      </c>
      <c r="T44" s="35">
        <f t="shared" si="1"/>
        <v>15.465341723022895</v>
      </c>
      <c r="U44" s="35">
        <v>13.487006490992238</v>
      </c>
      <c r="V44" s="35">
        <v>8.9693892020120085</v>
      </c>
      <c r="W44" s="35">
        <v>6.7997245347684316</v>
      </c>
      <c r="X44" s="35">
        <v>5.0594254582656877</v>
      </c>
      <c r="Y44" s="35">
        <v>8.1315307106042525</v>
      </c>
      <c r="Z44" s="35">
        <v>8.2060377627788146</v>
      </c>
      <c r="AA44" s="35">
        <v>5.2337788454104652</v>
      </c>
      <c r="AB44" s="31">
        <v>0</v>
      </c>
    </row>
    <row r="45" spans="1:28" ht="15.75">
      <c r="A45" s="9">
        <v>8</v>
      </c>
      <c r="B45" s="10" t="s">
        <v>44</v>
      </c>
      <c r="C45" s="9">
        <v>1.5</v>
      </c>
      <c r="D45" s="39">
        <v>6825</v>
      </c>
      <c r="E45" s="39">
        <f t="shared" si="0"/>
        <v>4480368.6941120299</v>
      </c>
      <c r="F45" s="6">
        <v>700000</v>
      </c>
      <c r="G45" s="8">
        <v>8053.5</v>
      </c>
      <c r="H45" s="16">
        <v>867</v>
      </c>
      <c r="I45" s="8">
        <v>153.29999999999998</v>
      </c>
      <c r="J45" s="3">
        <v>2800</v>
      </c>
      <c r="K45" s="18">
        <v>3958.5</v>
      </c>
      <c r="L45" s="20">
        <v>262.5</v>
      </c>
      <c r="M45" s="31">
        <v>0</v>
      </c>
      <c r="P45" s="9">
        <v>8</v>
      </c>
      <c r="Q45" s="10" t="s">
        <v>44</v>
      </c>
      <c r="R45" s="9">
        <v>1.5</v>
      </c>
      <c r="S45" s="35">
        <v>8.8283476200531599</v>
      </c>
      <c r="T45" s="35">
        <f t="shared" si="1"/>
        <v>15.315215898797755</v>
      </c>
      <c r="U45" s="35">
        <v>13.458835614025542</v>
      </c>
      <c r="V45" s="35">
        <v>8.9938620585307341</v>
      </c>
      <c r="W45" s="35">
        <v>6.7650389767805414</v>
      </c>
      <c r="X45" s="35">
        <v>5.0323967858777685</v>
      </c>
      <c r="Y45" s="35">
        <v>7.9373746961632952</v>
      </c>
      <c r="Z45" s="35">
        <v>8.2836204446114881</v>
      </c>
      <c r="AA45" s="35">
        <v>5.5702510820316782</v>
      </c>
      <c r="AB45" s="31">
        <v>0</v>
      </c>
    </row>
    <row r="46" spans="1:28" ht="15.75">
      <c r="A46" s="9">
        <v>9</v>
      </c>
      <c r="B46" s="10" t="s">
        <v>45</v>
      </c>
      <c r="C46" s="9">
        <v>1.5</v>
      </c>
      <c r="D46" s="39">
        <v>7505</v>
      </c>
      <c r="E46" s="39">
        <f t="shared" si="0"/>
        <v>2064072.8198263124</v>
      </c>
      <c r="F46" s="6">
        <v>760000</v>
      </c>
      <c r="G46" s="8">
        <v>8855.9</v>
      </c>
      <c r="H46" s="16">
        <v>856.80000000000007</v>
      </c>
      <c r="I46" s="8">
        <v>161.70000000000002</v>
      </c>
      <c r="J46" s="3">
        <v>2880</v>
      </c>
      <c r="K46" s="18">
        <v>4277.8499999999995</v>
      </c>
      <c r="L46" s="20">
        <v>300</v>
      </c>
      <c r="M46" s="31">
        <v>0</v>
      </c>
      <c r="P46" s="9">
        <v>9</v>
      </c>
      <c r="Q46" s="10" t="s">
        <v>45</v>
      </c>
      <c r="R46" s="9">
        <v>1.5</v>
      </c>
      <c r="S46" s="35">
        <v>8.9233247440675623</v>
      </c>
      <c r="T46" s="35">
        <f t="shared" si="1"/>
        <v>14.540191685884833</v>
      </c>
      <c r="U46" s="35">
        <v>13.541073712262515</v>
      </c>
      <c r="V46" s="35">
        <v>9.0888391825451365</v>
      </c>
      <c r="W46" s="35">
        <v>6.753204519133539</v>
      </c>
      <c r="X46" s="35">
        <v>5.0857427665830617</v>
      </c>
      <c r="Y46" s="35">
        <v>7.965545573129992</v>
      </c>
      <c r="Z46" s="35">
        <v>8.3612058259140216</v>
      </c>
      <c r="AA46" s="35">
        <v>5.7037824746562009</v>
      </c>
      <c r="AB46" s="31">
        <v>0</v>
      </c>
    </row>
    <row r="47" spans="1:28" ht="15.75">
      <c r="A47" s="9">
        <v>10</v>
      </c>
      <c r="B47" s="10" t="s">
        <v>46</v>
      </c>
      <c r="C47" s="11">
        <v>3</v>
      </c>
      <c r="D47" s="39">
        <v>7125</v>
      </c>
      <c r="E47" s="39">
        <f t="shared" si="0"/>
        <v>3300355.8083977429</v>
      </c>
      <c r="F47" s="6">
        <v>760000</v>
      </c>
      <c r="G47" s="8">
        <v>8407.5</v>
      </c>
      <c r="H47" s="16">
        <v>744.59999999999991</v>
      </c>
      <c r="I47" s="8">
        <v>170.1</v>
      </c>
      <c r="J47" s="3">
        <v>3080</v>
      </c>
      <c r="K47" s="18">
        <v>4132.5</v>
      </c>
      <c r="L47" s="20">
        <v>450</v>
      </c>
      <c r="M47" s="31">
        <v>0</v>
      </c>
      <c r="P47" s="9">
        <v>10</v>
      </c>
      <c r="Q47" s="10" t="s">
        <v>46</v>
      </c>
      <c r="R47" s="11">
        <v>3</v>
      </c>
      <c r="S47" s="35">
        <v>8.8713650051368518</v>
      </c>
      <c r="T47" s="35">
        <f t="shared" si="1"/>
        <v>15.009540841351061</v>
      </c>
      <c r="U47" s="35">
        <v>13.541073712262515</v>
      </c>
      <c r="V47" s="35">
        <v>9.0368794436144242</v>
      </c>
      <c r="W47" s="35">
        <v>6.6128471614386166</v>
      </c>
      <c r="X47" s="35">
        <v>5.1363864994018158</v>
      </c>
      <c r="Y47" s="35">
        <v>8.0326848759676199</v>
      </c>
      <c r="Z47" s="35">
        <v>8.32663782969518</v>
      </c>
      <c r="AA47" s="35">
        <v>6.1092475827643655</v>
      </c>
      <c r="AB47" s="31">
        <v>0</v>
      </c>
    </row>
    <row r="48" spans="1:28" ht="15.75">
      <c r="A48" s="9">
        <v>11</v>
      </c>
      <c r="B48" s="10" t="s">
        <v>47</v>
      </c>
      <c r="C48" s="11">
        <v>3</v>
      </c>
      <c r="D48" s="39">
        <v>7117.5</v>
      </c>
      <c r="E48" s="39">
        <f t="shared" si="0"/>
        <v>3327662.3805406</v>
      </c>
      <c r="F48" s="6">
        <v>730000</v>
      </c>
      <c r="G48" s="8">
        <v>8398.65</v>
      </c>
      <c r="H48" s="16">
        <v>795.6</v>
      </c>
      <c r="I48" s="8">
        <v>170.1</v>
      </c>
      <c r="J48" s="3">
        <v>3200</v>
      </c>
      <c r="K48" s="18">
        <v>10533.9</v>
      </c>
      <c r="L48" s="20">
        <v>437.5</v>
      </c>
      <c r="M48" s="31">
        <v>0</v>
      </c>
      <c r="P48" s="9">
        <v>11</v>
      </c>
      <c r="Q48" s="10" t="s">
        <v>47</v>
      </c>
      <c r="R48" s="11">
        <v>3</v>
      </c>
      <c r="S48" s="35">
        <v>8.8703118191521924</v>
      </c>
      <c r="T48" s="35">
        <f t="shared" si="1"/>
        <v>15.017780627622157</v>
      </c>
      <c r="U48" s="35">
        <v>13.500799813124575</v>
      </c>
      <c r="V48" s="35">
        <v>9.0358262576297665</v>
      </c>
      <c r="W48" s="35">
        <v>6.6790965469798174</v>
      </c>
      <c r="X48" s="35">
        <v>5.1363864994018158</v>
      </c>
      <c r="Y48" s="35">
        <v>8.0709060887878188</v>
      </c>
      <c r="Z48" s="35">
        <v>9.262353906928217</v>
      </c>
      <c r="AA48" s="35">
        <v>6.0810767057976687</v>
      </c>
      <c r="AB48" s="31">
        <v>0</v>
      </c>
    </row>
    <row r="49" spans="1:28" ht="15.75">
      <c r="A49" s="9">
        <v>12</v>
      </c>
      <c r="B49" s="10" t="s">
        <v>48</v>
      </c>
      <c r="C49" s="11">
        <v>4</v>
      </c>
      <c r="D49" s="39">
        <v>5206.5</v>
      </c>
      <c r="E49" s="39">
        <f t="shared" si="0"/>
        <v>13951630.462540608</v>
      </c>
      <c r="F49" s="6">
        <v>750000</v>
      </c>
      <c r="G49" s="8">
        <v>7132.9050000000007</v>
      </c>
      <c r="H49" s="16">
        <v>765</v>
      </c>
      <c r="I49" s="8">
        <v>147</v>
      </c>
      <c r="J49" s="3">
        <v>2680</v>
      </c>
      <c r="K49" s="18">
        <v>10048.545</v>
      </c>
      <c r="L49" s="20">
        <v>337.5</v>
      </c>
      <c r="M49" s="31">
        <v>0</v>
      </c>
      <c r="P49" s="9">
        <v>12</v>
      </c>
      <c r="Q49" s="10" t="s">
        <v>48</v>
      </c>
      <c r="R49" s="11">
        <v>4</v>
      </c>
      <c r="S49" s="35">
        <v>8.5576631239699505</v>
      </c>
      <c r="T49" s="35">
        <f t="shared" si="1"/>
        <v>16.451106938436997</v>
      </c>
      <c r="U49" s="35">
        <v>13.527828485512494</v>
      </c>
      <c r="V49" s="35">
        <v>8.8724738638099847</v>
      </c>
      <c r="W49" s="35">
        <v>6.6398758338265358</v>
      </c>
      <c r="X49" s="35">
        <v>4.990432586778736</v>
      </c>
      <c r="Y49" s="35">
        <v>7.8935720735049024</v>
      </c>
      <c r="Z49" s="35">
        <v>9.2151831268867443</v>
      </c>
      <c r="AA49" s="35">
        <v>5.8215655103125847</v>
      </c>
      <c r="AB49" s="31">
        <v>0</v>
      </c>
    </row>
    <row r="50" spans="1:28" ht="15.75">
      <c r="A50" s="9">
        <v>13</v>
      </c>
      <c r="B50" s="10" t="s">
        <v>49</v>
      </c>
      <c r="C50" s="11">
        <v>7</v>
      </c>
      <c r="D50" s="39">
        <v>6247.8</v>
      </c>
      <c r="E50" s="39">
        <f t="shared" si="0"/>
        <v>7257033.3262263173</v>
      </c>
      <c r="F50" s="6">
        <v>780000</v>
      </c>
      <c r="G50" s="8">
        <v>8559.4860000000008</v>
      </c>
      <c r="H50" s="16">
        <v>816</v>
      </c>
      <c r="I50" s="8">
        <v>138.6</v>
      </c>
      <c r="J50" s="3">
        <v>2920</v>
      </c>
      <c r="K50" s="18">
        <v>7684.7939999999999</v>
      </c>
      <c r="L50" s="20">
        <v>267.85714285714283</v>
      </c>
      <c r="M50" s="31">
        <v>0</v>
      </c>
      <c r="P50" s="9">
        <v>13</v>
      </c>
      <c r="Q50" s="10" t="s">
        <v>49</v>
      </c>
      <c r="R50" s="11">
        <v>7</v>
      </c>
      <c r="S50" s="35">
        <v>8.7399846807639054</v>
      </c>
      <c r="T50" s="35">
        <f t="shared" si="1"/>
        <v>15.797481670536669</v>
      </c>
      <c r="U50" s="35">
        <v>13.567049198665774</v>
      </c>
      <c r="V50" s="35">
        <v>9.0547954206039396</v>
      </c>
      <c r="W50" s="35">
        <v>6.7044143549641069</v>
      </c>
      <c r="X50" s="35">
        <v>4.9315920867558027</v>
      </c>
      <c r="Y50" s="35">
        <v>7.9793388952623276</v>
      </c>
      <c r="Z50" s="35">
        <v>8.9469988501482316</v>
      </c>
      <c r="AA50" s="35">
        <v>5.5904537893491977</v>
      </c>
      <c r="AB50" s="31">
        <v>0</v>
      </c>
    </row>
    <row r="51" spans="1:28" ht="15.75">
      <c r="A51" s="9">
        <v>14</v>
      </c>
      <c r="B51" s="10" t="s">
        <v>50</v>
      </c>
      <c r="C51" s="11">
        <v>1.5</v>
      </c>
      <c r="D51" s="39">
        <v>5692.44</v>
      </c>
      <c r="E51" s="39">
        <f t="shared" si="0"/>
        <v>10557613.493860608</v>
      </c>
      <c r="F51" s="6">
        <v>780000</v>
      </c>
      <c r="G51" s="8">
        <v>7798.6428000000005</v>
      </c>
      <c r="H51" s="16">
        <v>642.6</v>
      </c>
      <c r="I51" s="8">
        <v>163.80000000000001</v>
      </c>
      <c r="J51" s="3">
        <v>3240</v>
      </c>
      <c r="K51" s="18">
        <v>10587.938400000001</v>
      </c>
      <c r="L51" s="20">
        <v>300</v>
      </c>
      <c r="M51" s="31">
        <v>0</v>
      </c>
      <c r="P51" s="9">
        <v>14</v>
      </c>
      <c r="Q51" s="10" t="s">
        <v>50</v>
      </c>
      <c r="R51" s="11">
        <v>1.5</v>
      </c>
      <c r="S51" s="35">
        <v>8.6468942576978929</v>
      </c>
      <c r="T51" s="35">
        <f t="shared" si="1"/>
        <v>16.17235781580213</v>
      </c>
      <c r="U51" s="35">
        <v>13.567049198665774</v>
      </c>
      <c r="V51" s="35">
        <v>8.961704997537927</v>
      </c>
      <c r="W51" s="35">
        <v>6.4655224466817582</v>
      </c>
      <c r="X51" s="35">
        <v>5.0986461714189693</v>
      </c>
      <c r="Y51" s="35">
        <v>8.0833286087863758</v>
      </c>
      <c r="Z51" s="35">
        <v>9.2674707454230028</v>
      </c>
      <c r="AA51" s="35">
        <v>5.7037824746562009</v>
      </c>
      <c r="AB51" s="31">
        <v>0</v>
      </c>
    </row>
    <row r="52" spans="1:28" ht="15.75">
      <c r="A52" s="9">
        <v>15</v>
      </c>
      <c r="B52" s="10" t="s">
        <v>51</v>
      </c>
      <c r="C52" s="11">
        <v>1</v>
      </c>
      <c r="D52" s="39">
        <v>5414.76</v>
      </c>
      <c r="E52" s="39">
        <f t="shared" si="0"/>
        <v>12439222.124877749</v>
      </c>
      <c r="F52" s="6">
        <v>780000</v>
      </c>
      <c r="G52" s="8">
        <v>7418.2212000000009</v>
      </c>
      <c r="H52" s="16">
        <v>703.8</v>
      </c>
      <c r="I52" s="8">
        <v>163.80000000000001</v>
      </c>
      <c r="J52" s="3">
        <v>2800</v>
      </c>
      <c r="K52" s="18">
        <v>9746.5680000000011</v>
      </c>
      <c r="L52" s="20">
        <v>450</v>
      </c>
      <c r="M52" s="31">
        <v>0</v>
      </c>
      <c r="P52" s="9">
        <v>15</v>
      </c>
      <c r="Q52" s="10" t="s">
        <v>51</v>
      </c>
      <c r="R52" s="11">
        <v>1</v>
      </c>
      <c r="S52" s="35">
        <v>8.5968838371232312</v>
      </c>
      <c r="T52" s="35">
        <f t="shared" si="1"/>
        <v>16.336365113165694</v>
      </c>
      <c r="U52" s="35">
        <v>13.567049198665774</v>
      </c>
      <c r="V52" s="35">
        <v>8.9116945769632654</v>
      </c>
      <c r="W52" s="35">
        <v>6.5564942248874845</v>
      </c>
      <c r="X52" s="35">
        <v>5.0986461714189693</v>
      </c>
      <c r="Y52" s="35">
        <v>7.9373746961632952</v>
      </c>
      <c r="Z52" s="35">
        <v>9.1846705020253516</v>
      </c>
      <c r="AA52" s="35">
        <v>6.1092475827643655</v>
      </c>
      <c r="AB52" s="31">
        <v>0</v>
      </c>
    </row>
    <row r="53" spans="1:28" ht="15.75">
      <c r="A53" s="9">
        <v>16</v>
      </c>
      <c r="B53" s="10" t="s">
        <v>52</v>
      </c>
      <c r="C53" s="11">
        <v>1.25</v>
      </c>
      <c r="D53" s="39">
        <v>4934.16</v>
      </c>
      <c r="E53" s="39">
        <f t="shared" si="0"/>
        <v>16060281.815792039</v>
      </c>
      <c r="F53" s="6">
        <v>770000</v>
      </c>
      <c r="G53" s="8">
        <v>6858.482399999999</v>
      </c>
      <c r="H53" s="16">
        <v>795.6</v>
      </c>
      <c r="I53" s="8">
        <v>153.30000000000001</v>
      </c>
      <c r="J53" s="3">
        <v>3200</v>
      </c>
      <c r="K53" s="18">
        <v>7154.5319999999992</v>
      </c>
      <c r="L53" s="20">
        <v>300</v>
      </c>
      <c r="M53" s="31">
        <v>0</v>
      </c>
      <c r="P53" s="9">
        <v>16</v>
      </c>
      <c r="Q53" s="10" t="s">
        <v>52</v>
      </c>
      <c r="R53" s="11">
        <v>1.25</v>
      </c>
      <c r="S53" s="35">
        <v>8.5039377246137882</v>
      </c>
      <c r="T53" s="35">
        <f t="shared" si="1"/>
        <v>16.591859814012121</v>
      </c>
      <c r="U53" s="35">
        <v>13.554145793829866</v>
      </c>
      <c r="V53" s="35">
        <v>8.8332414717563879</v>
      </c>
      <c r="W53" s="35">
        <v>6.6790965469798174</v>
      </c>
      <c r="X53" s="35">
        <v>5.0323967858777685</v>
      </c>
      <c r="Y53" s="35">
        <v>8.0709060887878188</v>
      </c>
      <c r="Z53" s="35">
        <v>8.8755012810462706</v>
      </c>
      <c r="AA53" s="35">
        <v>5.7037824746562009</v>
      </c>
      <c r="AB53" s="31">
        <v>0</v>
      </c>
    </row>
    <row r="54" spans="1:28" ht="15.75">
      <c r="A54" s="9">
        <v>17</v>
      </c>
      <c r="B54" s="10" t="s">
        <v>53</v>
      </c>
      <c r="C54" s="11">
        <v>1</v>
      </c>
      <c r="D54" s="39">
        <v>5073</v>
      </c>
      <c r="E54" s="39">
        <f t="shared" si="0"/>
        <v>14966747.946683466</v>
      </c>
      <c r="F54" s="6">
        <v>750000</v>
      </c>
      <c r="G54" s="8">
        <v>7051.4699999999993</v>
      </c>
      <c r="H54" s="16">
        <v>693.6</v>
      </c>
      <c r="I54" s="8">
        <v>136.5</v>
      </c>
      <c r="J54" s="3">
        <v>3120</v>
      </c>
      <c r="K54" s="18">
        <v>6087.5999999999995</v>
      </c>
      <c r="L54" s="20">
        <v>393.75</v>
      </c>
      <c r="M54" s="31">
        <v>0</v>
      </c>
      <c r="P54" s="9">
        <v>17</v>
      </c>
      <c r="Q54" s="10" t="s">
        <v>53</v>
      </c>
      <c r="R54" s="11">
        <v>1</v>
      </c>
      <c r="S54" s="35">
        <v>8.5316876375666908</v>
      </c>
      <c r="T54" s="35">
        <f t="shared" si="1"/>
        <v>16.521341494765714</v>
      </c>
      <c r="U54" s="35">
        <v>13.527828485512494</v>
      </c>
      <c r="V54" s="35">
        <v>8.8609913847092905</v>
      </c>
      <c r="W54" s="35">
        <v>6.5418954254663317</v>
      </c>
      <c r="X54" s="35">
        <v>4.9163246146250144</v>
      </c>
      <c r="Y54" s="35">
        <v>8.0455882808035284</v>
      </c>
      <c r="Z54" s="35">
        <v>8.7140091943606439</v>
      </c>
      <c r="AA54" s="35">
        <v>5.9757161901398428</v>
      </c>
      <c r="AB54" s="31">
        <v>0</v>
      </c>
    </row>
    <row r="55" spans="1:28" ht="15.75">
      <c r="A55" s="9">
        <v>18</v>
      </c>
      <c r="B55" s="10" t="s">
        <v>54</v>
      </c>
      <c r="C55" s="11">
        <v>0.6</v>
      </c>
      <c r="D55" s="39">
        <v>4720.5599999999995</v>
      </c>
      <c r="E55" s="39">
        <f t="shared" si="0"/>
        <v>17817922.798420615</v>
      </c>
      <c r="F55" s="6">
        <v>780000</v>
      </c>
      <c r="G55" s="8">
        <v>6561.5783999999994</v>
      </c>
      <c r="H55" s="16">
        <v>744.6</v>
      </c>
      <c r="I55" s="8">
        <v>144.9</v>
      </c>
      <c r="J55" s="3">
        <v>2759.9999999999995</v>
      </c>
      <c r="K55" s="18">
        <v>7552.8959999999997</v>
      </c>
      <c r="L55" s="20">
        <v>375</v>
      </c>
      <c r="M55" s="31">
        <v>0</v>
      </c>
      <c r="P55" s="9">
        <v>18</v>
      </c>
      <c r="Q55" s="10" t="s">
        <v>54</v>
      </c>
      <c r="R55" s="11">
        <v>0.6</v>
      </c>
      <c r="S55" s="35">
        <v>8.4596827156097465</v>
      </c>
      <c r="T55" s="35">
        <f t="shared" si="1"/>
        <v>16.695715407467429</v>
      </c>
      <c r="U55" s="35">
        <v>13.567049198665774</v>
      </c>
      <c r="V55" s="35">
        <v>8.788986462752348</v>
      </c>
      <c r="W55" s="35">
        <v>6.6128471614386166</v>
      </c>
      <c r="X55" s="35">
        <v>4.9760438493266363</v>
      </c>
      <c r="Y55" s="35">
        <v>7.9229859587111955</v>
      </c>
      <c r="Z55" s="35">
        <v>8.9296863448554831</v>
      </c>
      <c r="AA55" s="35">
        <v>5.9269260259704106</v>
      </c>
      <c r="AB55" s="31">
        <v>0</v>
      </c>
    </row>
    <row r="56" spans="1:28" ht="15.75">
      <c r="A56" s="9">
        <v>19</v>
      </c>
      <c r="B56" s="10" t="s">
        <v>55</v>
      </c>
      <c r="C56" s="11">
        <v>1</v>
      </c>
      <c r="D56" s="39">
        <v>5307.96</v>
      </c>
      <c r="E56" s="39">
        <f t="shared" si="0"/>
        <v>13203980.216192037</v>
      </c>
      <c r="F56" s="6">
        <v>710000</v>
      </c>
      <c r="G56" s="8">
        <v>7378.0643999999993</v>
      </c>
      <c r="H56" s="16">
        <v>612</v>
      </c>
      <c r="I56" s="8">
        <v>117.60000000000001</v>
      </c>
      <c r="J56" s="3">
        <v>2200</v>
      </c>
      <c r="K56" s="18">
        <v>6847.2683999999999</v>
      </c>
      <c r="L56" s="20">
        <v>300</v>
      </c>
      <c r="M56" s="31">
        <v>0</v>
      </c>
      <c r="P56" s="9">
        <v>19</v>
      </c>
      <c r="Q56" s="10" t="s">
        <v>55</v>
      </c>
      <c r="R56" s="11">
        <v>1</v>
      </c>
      <c r="S56" s="35">
        <v>8.5769628596286775</v>
      </c>
      <c r="T56" s="35">
        <f t="shared" si="1"/>
        <v>16.396028873634805</v>
      </c>
      <c r="U56" s="35">
        <v>13.473020249017498</v>
      </c>
      <c r="V56" s="35">
        <v>8.9062666067712772</v>
      </c>
      <c r="W56" s="35">
        <v>6.4167322825123261</v>
      </c>
      <c r="X56" s="35">
        <v>4.7672890354645263</v>
      </c>
      <c r="Y56" s="35">
        <v>7.696212639346407</v>
      </c>
      <c r="Z56" s="35">
        <v>8.8316050780022586</v>
      </c>
      <c r="AA56" s="35">
        <v>5.7037824746562009</v>
      </c>
      <c r="AB56" s="31">
        <v>0</v>
      </c>
    </row>
    <row r="57" spans="1:28" ht="15.75">
      <c r="A57" s="9">
        <v>20</v>
      </c>
      <c r="B57" s="10" t="s">
        <v>56</v>
      </c>
      <c r="C57" s="11">
        <v>0.9</v>
      </c>
      <c r="D57" s="39">
        <v>10224</v>
      </c>
      <c r="E57" s="39">
        <f t="shared" si="0"/>
        <v>1644323.6989691576</v>
      </c>
      <c r="F57" s="6">
        <v>710000</v>
      </c>
      <c r="G57" s="8">
        <v>16358.400000000001</v>
      </c>
      <c r="H57" s="16">
        <v>866.99999999999989</v>
      </c>
      <c r="I57" s="8">
        <v>168.00000000000003</v>
      </c>
      <c r="J57" s="3">
        <v>3400</v>
      </c>
      <c r="K57" s="18">
        <v>11757.6</v>
      </c>
      <c r="L57" s="20">
        <v>562.5</v>
      </c>
      <c r="M57" s="31">
        <v>0</v>
      </c>
      <c r="P57" s="9">
        <v>20</v>
      </c>
      <c r="Q57" s="10" t="s">
        <v>56</v>
      </c>
      <c r="R57" s="11">
        <v>0.9</v>
      </c>
      <c r="S57" s="35">
        <v>9.2324931766173162</v>
      </c>
      <c r="T57" s="35">
        <f t="shared" si="1"/>
        <v>14.312839732399741</v>
      </c>
      <c r="U57" s="35">
        <v>13.473020249017498</v>
      </c>
      <c r="V57" s="35">
        <v>9.702496805863051</v>
      </c>
      <c r="W57" s="35">
        <v>6.7650389767805414</v>
      </c>
      <c r="X57" s="35">
        <v>5.1239639794032588</v>
      </c>
      <c r="Y57" s="35">
        <v>8.1315307106042525</v>
      </c>
      <c r="Z57" s="35">
        <v>9.3722551189924754</v>
      </c>
      <c r="AA57" s="35">
        <v>6.3323911340785752</v>
      </c>
      <c r="AB57" s="31">
        <v>0</v>
      </c>
    </row>
    <row r="58" spans="1:28" ht="15.75">
      <c r="A58" s="9">
        <v>21</v>
      </c>
      <c r="B58" s="10" t="s">
        <v>57</v>
      </c>
      <c r="C58" s="11">
        <v>1.5</v>
      </c>
      <c r="D58" s="39">
        <v>1512</v>
      </c>
      <c r="E58" s="39">
        <f t="shared" si="0"/>
        <v>55200265.900112055</v>
      </c>
      <c r="F58" s="6">
        <v>700000</v>
      </c>
      <c r="G58" s="8">
        <v>2358.7199999999998</v>
      </c>
      <c r="H58" s="16">
        <v>408</v>
      </c>
      <c r="I58" s="8">
        <v>105</v>
      </c>
      <c r="J58" s="3">
        <v>1600</v>
      </c>
      <c r="K58" s="18">
        <v>3371.76</v>
      </c>
      <c r="L58" s="20">
        <v>50</v>
      </c>
      <c r="M58" s="31">
        <v>0</v>
      </c>
      <c r="P58" s="9">
        <v>21</v>
      </c>
      <c r="Q58" s="10" t="s">
        <v>57</v>
      </c>
      <c r="R58" s="11">
        <v>1.5</v>
      </c>
      <c r="S58" s="35">
        <v>7.3211885567394779</v>
      </c>
      <c r="T58" s="35">
        <f t="shared" si="1"/>
        <v>17.826478328266738</v>
      </c>
      <c r="U58" s="35">
        <v>13.458835614025542</v>
      </c>
      <c r="V58" s="35">
        <v>7.7658743780009241</v>
      </c>
      <c r="W58" s="35">
        <v>6.0112671744041615</v>
      </c>
      <c r="X58" s="35">
        <v>4.6539603501575231</v>
      </c>
      <c r="Y58" s="35">
        <v>7.3777589082278725</v>
      </c>
      <c r="Z58" s="35">
        <v>8.1231901422115058</v>
      </c>
      <c r="AA58" s="35">
        <v>3.912023005428146</v>
      </c>
      <c r="AB58" s="31">
        <v>0</v>
      </c>
    </row>
    <row r="59" spans="1:28" ht="15.75">
      <c r="A59" s="9">
        <v>22</v>
      </c>
      <c r="B59" s="10" t="s">
        <v>58</v>
      </c>
      <c r="C59" s="11">
        <v>1.2</v>
      </c>
      <c r="D59" s="39">
        <v>1757.2500000000002</v>
      </c>
      <c r="E59" s="39">
        <f t="shared" si="0"/>
        <v>51616151.428540625</v>
      </c>
      <c r="F59" s="6">
        <v>710000</v>
      </c>
      <c r="G59" s="8">
        <v>2934.6075000000005</v>
      </c>
      <c r="H59" s="16">
        <v>510</v>
      </c>
      <c r="I59" s="8">
        <v>94.500000000000014</v>
      </c>
      <c r="J59" s="3">
        <v>1720</v>
      </c>
      <c r="K59" s="18">
        <v>4885.1550000000007</v>
      </c>
      <c r="L59" s="20">
        <v>93.75</v>
      </c>
      <c r="M59" s="31">
        <v>0</v>
      </c>
      <c r="P59" s="9">
        <v>22</v>
      </c>
      <c r="Q59" s="10" t="s">
        <v>58</v>
      </c>
      <c r="R59" s="11">
        <v>1.2</v>
      </c>
      <c r="S59" s="35">
        <v>7.4715053660560145</v>
      </c>
      <c r="T59" s="35">
        <f t="shared" si="1"/>
        <v>17.759345193654717</v>
      </c>
      <c r="U59" s="35">
        <v>13.473020249017498</v>
      </c>
      <c r="V59" s="35">
        <v>7.984328992484679</v>
      </c>
      <c r="W59" s="35">
        <v>6.2344107257183712</v>
      </c>
      <c r="X59" s="35">
        <v>4.5485998344996972</v>
      </c>
      <c r="Y59" s="35">
        <v>7.4500795698074986</v>
      </c>
      <c r="Z59" s="35">
        <v>8.4939562937585613</v>
      </c>
      <c r="AA59" s="35">
        <v>4.5406316648505198</v>
      </c>
      <c r="AB59" s="31">
        <v>0</v>
      </c>
    </row>
    <row r="60" spans="1:28" ht="15.75">
      <c r="A60" s="9">
        <v>23</v>
      </c>
      <c r="B60" s="10" t="s">
        <v>59</v>
      </c>
      <c r="C60" s="11">
        <v>2</v>
      </c>
      <c r="D60" s="39">
        <v>1417.5</v>
      </c>
      <c r="E60" s="39">
        <f t="shared" si="0"/>
        <v>56613407.209112056</v>
      </c>
      <c r="F60" s="6">
        <v>700000</v>
      </c>
      <c r="G60" s="8">
        <v>2523.15</v>
      </c>
      <c r="H60" s="16">
        <v>795.6</v>
      </c>
      <c r="I60" s="8">
        <v>100.8</v>
      </c>
      <c r="J60" s="3">
        <v>2400</v>
      </c>
      <c r="K60" s="18">
        <v>2806.65</v>
      </c>
      <c r="L60" s="20">
        <v>75</v>
      </c>
      <c r="M60" s="31">
        <v>0</v>
      </c>
      <c r="P60" s="9">
        <v>23</v>
      </c>
      <c r="Q60" s="10" t="s">
        <v>59</v>
      </c>
      <c r="R60" s="11">
        <v>2</v>
      </c>
      <c r="S60" s="35">
        <v>7.2566500356019068</v>
      </c>
      <c r="T60" s="35">
        <f t="shared" si="1"/>
        <v>17.851756391608685</v>
      </c>
      <c r="U60" s="35">
        <v>13.458835614025542</v>
      </c>
      <c r="V60" s="35">
        <v>7.8332633999059009</v>
      </c>
      <c r="W60" s="35">
        <v>6.6790965469798174</v>
      </c>
      <c r="X60" s="35">
        <v>4.6131383556372683</v>
      </c>
      <c r="Y60" s="35">
        <v>7.7832240163360371</v>
      </c>
      <c r="Z60" s="35">
        <v>7.9397468803083511</v>
      </c>
      <c r="AA60" s="35">
        <v>4.3174881135363101</v>
      </c>
      <c r="AB60" s="31">
        <v>0</v>
      </c>
    </row>
    <row r="61" spans="1:28" ht="15.75">
      <c r="A61" s="9">
        <v>24</v>
      </c>
      <c r="B61" s="10" t="s">
        <v>60</v>
      </c>
      <c r="C61" s="11">
        <v>1</v>
      </c>
      <c r="D61" s="39">
        <v>1661.4</v>
      </c>
      <c r="E61" s="39">
        <f t="shared" si="0"/>
        <v>53002595.443026341</v>
      </c>
      <c r="F61" s="6">
        <v>710000</v>
      </c>
      <c r="G61" s="8">
        <v>2409.0300000000002</v>
      </c>
      <c r="H61" s="16">
        <v>744.6</v>
      </c>
      <c r="I61" s="8">
        <v>90.3</v>
      </c>
      <c r="J61" s="3">
        <v>2080</v>
      </c>
      <c r="K61" s="18">
        <v>3738.15</v>
      </c>
      <c r="L61" s="20">
        <v>168.75</v>
      </c>
      <c r="M61" s="31">
        <v>0</v>
      </c>
      <c r="P61" s="9">
        <v>24</v>
      </c>
      <c r="Q61" s="10" t="s">
        <v>60</v>
      </c>
      <c r="R61" s="11">
        <v>1</v>
      </c>
      <c r="S61" s="35">
        <v>7.4154158994049713</v>
      </c>
      <c r="T61" s="35">
        <f t="shared" si="1"/>
        <v>17.785851440940512</v>
      </c>
      <c r="U61" s="35">
        <v>13.473020249017498</v>
      </c>
      <c r="V61" s="35">
        <v>7.7869794558374545</v>
      </c>
      <c r="W61" s="35">
        <v>6.6128471614386166</v>
      </c>
      <c r="X61" s="35">
        <v>4.5031374604229395</v>
      </c>
      <c r="Y61" s="35">
        <v>7.6401231726953638</v>
      </c>
      <c r="Z61" s="35">
        <v>8.2263461156213005</v>
      </c>
      <c r="AA61" s="35">
        <v>5.1284183297526393</v>
      </c>
      <c r="AB61" s="31">
        <v>0</v>
      </c>
    </row>
    <row r="62" spans="1:28" ht="15.75">
      <c r="A62" s="9">
        <v>25</v>
      </c>
      <c r="B62" s="10" t="s">
        <v>61</v>
      </c>
      <c r="C62" s="11">
        <v>1</v>
      </c>
      <c r="D62" s="39">
        <v>2242.8000000000006</v>
      </c>
      <c r="E62" s="39">
        <f t="shared" si="0"/>
        <v>44875102.350512035</v>
      </c>
      <c r="F62" s="6">
        <v>890000</v>
      </c>
      <c r="G62" s="8">
        <v>3812.7600000000011</v>
      </c>
      <c r="H62" s="16">
        <v>714</v>
      </c>
      <c r="I62" s="8">
        <v>107.10000000000001</v>
      </c>
      <c r="J62" s="3">
        <v>2720</v>
      </c>
      <c r="K62" s="18">
        <v>3139.9200000000005</v>
      </c>
      <c r="L62" s="20">
        <v>150</v>
      </c>
      <c r="M62" s="31">
        <v>0</v>
      </c>
      <c r="P62" s="9">
        <v>25</v>
      </c>
      <c r="Q62" s="10" t="s">
        <v>61</v>
      </c>
      <c r="R62" s="11">
        <v>1</v>
      </c>
      <c r="S62" s="35">
        <v>7.715480364249518</v>
      </c>
      <c r="T62" s="35">
        <f t="shared" si="1"/>
        <v>17.619393685561469</v>
      </c>
      <c r="U62" s="35">
        <v>13.698976741708323</v>
      </c>
      <c r="V62" s="35">
        <v>8.2461086153116874</v>
      </c>
      <c r="W62" s="35">
        <v>6.5708829623395841</v>
      </c>
      <c r="X62" s="35">
        <v>4.6737629774537028</v>
      </c>
      <c r="Y62" s="35">
        <v>7.9083871592900428</v>
      </c>
      <c r="Z62" s="35">
        <v>8.0519526008707309</v>
      </c>
      <c r="AA62" s="35">
        <v>5.0106352940962555</v>
      </c>
      <c r="AB62" s="31">
        <v>0</v>
      </c>
    </row>
    <row r="63" spans="1:28" ht="15.75">
      <c r="A63" s="9">
        <v>26</v>
      </c>
      <c r="B63" s="10" t="s">
        <v>62</v>
      </c>
      <c r="C63" s="11">
        <v>3.5</v>
      </c>
      <c r="D63" s="39">
        <v>2349</v>
      </c>
      <c r="E63" s="39">
        <f t="shared" si="0"/>
        <v>43463536.948969193</v>
      </c>
      <c r="F63" s="6">
        <v>870000</v>
      </c>
      <c r="G63" s="8">
        <v>2231.5499999999997</v>
      </c>
      <c r="H63" s="16">
        <v>765</v>
      </c>
      <c r="I63" s="8">
        <v>105</v>
      </c>
      <c r="J63" s="3">
        <v>2000</v>
      </c>
      <c r="K63" s="18">
        <v>2184.5700000000002</v>
      </c>
      <c r="L63" s="20">
        <v>176.78571428571428</v>
      </c>
      <c r="M63" s="31">
        <v>0</v>
      </c>
      <c r="P63" s="9">
        <v>26</v>
      </c>
      <c r="Q63" s="10" t="s">
        <v>62</v>
      </c>
      <c r="R63" s="11">
        <v>3.5</v>
      </c>
      <c r="S63" s="35">
        <v>7.7617449846589128</v>
      </c>
      <c r="T63" s="35">
        <f t="shared" si="1"/>
        <v>17.587432913488634</v>
      </c>
      <c r="U63" s="35">
        <v>13.676248490630767</v>
      </c>
      <c r="V63" s="35">
        <v>7.7104516902713618</v>
      </c>
      <c r="W63" s="35">
        <v>6.6398758338265358</v>
      </c>
      <c r="X63" s="35">
        <v>4.6539603501575231</v>
      </c>
      <c r="Y63" s="35">
        <v>7.6009024595420822</v>
      </c>
      <c r="Z63" s="35">
        <v>7.6891742918240773</v>
      </c>
      <c r="AA63" s="35">
        <v>5.1749383453875319</v>
      </c>
      <c r="AB63" s="31">
        <v>0</v>
      </c>
    </row>
    <row r="64" spans="1:28" ht="15.75">
      <c r="A64" s="9">
        <v>27</v>
      </c>
      <c r="B64" s="10" t="s">
        <v>63</v>
      </c>
      <c r="C64" s="11">
        <v>1.25</v>
      </c>
      <c r="D64" s="39">
        <v>4762.5599999999995</v>
      </c>
      <c r="E64" s="39">
        <f t="shared" si="0"/>
        <v>17465112.034420613</v>
      </c>
      <c r="F64" s="6">
        <v>880000</v>
      </c>
      <c r="G64" s="8">
        <v>5953.1999999999989</v>
      </c>
      <c r="H64" s="16">
        <v>795.6</v>
      </c>
      <c r="I64" s="8">
        <v>147</v>
      </c>
      <c r="J64" s="3">
        <v>3080</v>
      </c>
      <c r="K64" s="18">
        <v>7620.0959999999995</v>
      </c>
      <c r="L64" s="20">
        <v>270</v>
      </c>
      <c r="M64" s="31">
        <v>0</v>
      </c>
      <c r="P64" s="9">
        <v>27</v>
      </c>
      <c r="Q64" s="10" t="s">
        <v>63</v>
      </c>
      <c r="R64" s="11">
        <v>1.25</v>
      </c>
      <c r="S64" s="35">
        <v>8.4685406177807945</v>
      </c>
      <c r="T64" s="35">
        <f t="shared" si="1"/>
        <v>16.67571585099898</v>
      </c>
      <c r="U64" s="35">
        <v>13.687677186454389</v>
      </c>
      <c r="V64" s="35">
        <v>8.6916841690950033</v>
      </c>
      <c r="W64" s="35">
        <v>6.6790965469798174</v>
      </c>
      <c r="X64" s="35">
        <v>4.990432586778736</v>
      </c>
      <c r="Y64" s="35">
        <v>8.0326848759676199</v>
      </c>
      <c r="Z64" s="35">
        <v>8.9385442470265293</v>
      </c>
      <c r="AA64" s="35">
        <v>5.598421958998375</v>
      </c>
      <c r="AB64" s="31">
        <v>0</v>
      </c>
    </row>
    <row r="65" spans="1:28" ht="15.75">
      <c r="A65" s="9">
        <v>28</v>
      </c>
      <c r="B65" s="10" t="s">
        <v>64</v>
      </c>
      <c r="C65" s="11">
        <v>2</v>
      </c>
      <c r="D65" s="39">
        <v>4797</v>
      </c>
      <c r="E65" s="39">
        <f t="shared" si="0"/>
        <v>17178439.801540609</v>
      </c>
      <c r="F65" s="6">
        <v>900000</v>
      </c>
      <c r="G65" s="8">
        <v>5996.25</v>
      </c>
      <c r="H65" s="16">
        <v>765</v>
      </c>
      <c r="I65" s="8">
        <v>140.70000000000002</v>
      </c>
      <c r="J65" s="3">
        <v>2920</v>
      </c>
      <c r="K65" s="18">
        <v>6236.1</v>
      </c>
      <c r="L65" s="20">
        <v>187.5</v>
      </c>
      <c r="M65" s="31">
        <v>0</v>
      </c>
      <c r="P65" s="9">
        <v>28</v>
      </c>
      <c r="Q65" s="10" t="s">
        <v>64</v>
      </c>
      <c r="R65" s="11">
        <v>2</v>
      </c>
      <c r="S65" s="35">
        <v>8.4757460015020634</v>
      </c>
      <c r="T65" s="35">
        <f t="shared" si="1"/>
        <v>16.659165655585095</v>
      </c>
      <c r="U65" s="35">
        <v>13.710150042306449</v>
      </c>
      <c r="V65" s="35">
        <v>8.698889552816274</v>
      </c>
      <c r="W65" s="35">
        <v>6.6398758338265358</v>
      </c>
      <c r="X65" s="35">
        <v>4.9466299641203433</v>
      </c>
      <c r="Y65" s="35">
        <v>7.9793388952623276</v>
      </c>
      <c r="Z65" s="35">
        <v>8.7381102659695546</v>
      </c>
      <c r="AA65" s="35">
        <v>5.2337788454104652</v>
      </c>
      <c r="AB65" s="31">
        <v>0</v>
      </c>
    </row>
    <row r="66" spans="1:28" ht="15.75">
      <c r="A66" s="9">
        <v>29</v>
      </c>
      <c r="B66" s="10" t="s">
        <v>65</v>
      </c>
      <c r="C66" s="11">
        <v>1.75</v>
      </c>
      <c r="D66" s="39">
        <v>5223.4000000000005</v>
      </c>
      <c r="E66" s="39">
        <f t="shared" si="0"/>
        <v>13825666.713312034</v>
      </c>
      <c r="F66" s="6">
        <v>910000</v>
      </c>
      <c r="G66" s="8">
        <v>6529.25</v>
      </c>
      <c r="H66" s="16">
        <v>693.60000000000014</v>
      </c>
      <c r="I66" s="8">
        <v>157.5</v>
      </c>
      <c r="J66" s="3">
        <v>3040</v>
      </c>
      <c r="K66" s="18">
        <v>6790.42</v>
      </c>
      <c r="L66" s="20">
        <v>267.85714285714283</v>
      </c>
      <c r="M66" s="31">
        <v>0</v>
      </c>
      <c r="P66" s="9">
        <v>29</v>
      </c>
      <c r="Q66" s="10" t="s">
        <v>65</v>
      </c>
      <c r="R66" s="11">
        <v>1.75</v>
      </c>
      <c r="S66" s="35">
        <v>8.5609038098423706</v>
      </c>
      <c r="T66" s="35">
        <f t="shared" si="1"/>
        <v>16.442037329404236</v>
      </c>
      <c r="U66" s="35">
        <v>13.721199878493033</v>
      </c>
      <c r="V66" s="35">
        <v>8.7840473611565812</v>
      </c>
      <c r="W66" s="35">
        <v>6.5418954254663326</v>
      </c>
      <c r="X66" s="35">
        <v>5.0594254582656877</v>
      </c>
      <c r="Y66" s="35">
        <v>8.0196127944002669</v>
      </c>
      <c r="Z66" s="35">
        <v>8.8232680743098619</v>
      </c>
      <c r="AA66" s="35">
        <v>5.5904537893491977</v>
      </c>
      <c r="AB66" s="31">
        <v>0</v>
      </c>
    </row>
    <row r="67" spans="1:28" ht="15.75">
      <c r="A67" s="9">
        <v>30</v>
      </c>
      <c r="B67" s="10" t="s">
        <v>66</v>
      </c>
      <c r="C67" s="11">
        <v>1</v>
      </c>
      <c r="D67" s="39">
        <v>5657.9999999999991</v>
      </c>
      <c r="E67" s="39">
        <f t="shared" si="0"/>
        <v>10782607.819540612</v>
      </c>
      <c r="F67" s="6">
        <v>920000</v>
      </c>
      <c r="G67" s="8">
        <v>7072.4999999999991</v>
      </c>
      <c r="H67" s="16">
        <v>816</v>
      </c>
      <c r="I67" s="8">
        <v>142.80000000000001</v>
      </c>
      <c r="J67" s="3">
        <v>2080</v>
      </c>
      <c r="K67" s="18">
        <v>7355.3999999999987</v>
      </c>
      <c r="L67" s="20">
        <v>337.5</v>
      </c>
      <c r="M67" s="31">
        <v>0</v>
      </c>
      <c r="P67" s="9">
        <v>30</v>
      </c>
      <c r="Q67" s="10" t="s">
        <v>66</v>
      </c>
      <c r="R67" s="11">
        <v>1</v>
      </c>
      <c r="S67" s="35">
        <v>8.640825751861513</v>
      </c>
      <c r="T67" s="35">
        <f t="shared" si="1"/>
        <v>16.193445006947822</v>
      </c>
      <c r="U67" s="35">
        <v>13.732128949025222</v>
      </c>
      <c r="V67" s="35">
        <v>8.8639693031757218</v>
      </c>
      <c r="W67" s="35">
        <v>6.7044143549641069</v>
      </c>
      <c r="X67" s="35">
        <v>4.9614450499054845</v>
      </c>
      <c r="Y67" s="35">
        <v>7.6401231726953638</v>
      </c>
      <c r="Z67" s="35">
        <v>8.9031900163290025</v>
      </c>
      <c r="AA67" s="35">
        <v>5.8215655103125847</v>
      </c>
      <c r="AB67" s="31">
        <v>0</v>
      </c>
    </row>
    <row r="68" spans="1:28" ht="15.75">
      <c r="A68" s="9">
        <v>31</v>
      </c>
      <c r="B68" s="10" t="s">
        <v>67</v>
      </c>
      <c r="C68" s="11">
        <v>2.5</v>
      </c>
      <c r="D68" s="39">
        <v>5165.9999999999991</v>
      </c>
      <c r="E68" s="39">
        <f t="shared" ref="E68:E131" si="2">(D68-$D$146)^2</f>
        <v>14255820.952112043</v>
      </c>
      <c r="F68" s="6">
        <v>900000</v>
      </c>
      <c r="G68" s="8">
        <v>6715.8</v>
      </c>
      <c r="H68" s="16">
        <v>765</v>
      </c>
      <c r="I68" s="8">
        <v>163.80000000000001</v>
      </c>
      <c r="J68" s="3">
        <v>2640</v>
      </c>
      <c r="K68" s="18">
        <v>8782.1999999999989</v>
      </c>
      <c r="L68" s="20">
        <v>210</v>
      </c>
      <c r="M68" s="31">
        <v>0</v>
      </c>
      <c r="P68" s="9">
        <v>31</v>
      </c>
      <c r="Q68" s="10" t="s">
        <v>67</v>
      </c>
      <c r="R68" s="11">
        <v>2.5</v>
      </c>
      <c r="S68" s="35">
        <v>8.5498539736557859</v>
      </c>
      <c r="T68" s="35">
        <f t="shared" ref="T68:T131" si="3">LN(E68)</f>
        <v>16.472675869137991</v>
      </c>
      <c r="U68" s="35">
        <v>13.710150042306449</v>
      </c>
      <c r="V68" s="35">
        <v>8.8122182381232772</v>
      </c>
      <c r="W68" s="35">
        <v>6.6398758338265358</v>
      </c>
      <c r="X68" s="35">
        <v>5.0986461714189693</v>
      </c>
      <c r="Y68" s="35">
        <v>7.8785341961403619</v>
      </c>
      <c r="Z68" s="35">
        <v>9.0804822247179562</v>
      </c>
      <c r="AA68" s="35">
        <v>5.3471075307174685</v>
      </c>
      <c r="AB68" s="31">
        <v>0</v>
      </c>
    </row>
    <row r="69" spans="1:28" ht="15.75">
      <c r="A69" s="9">
        <v>32</v>
      </c>
      <c r="B69" s="10" t="s">
        <v>68</v>
      </c>
      <c r="C69" s="11">
        <v>3</v>
      </c>
      <c r="D69" s="39">
        <v>5110.2399999999989</v>
      </c>
      <c r="E69" s="39">
        <f t="shared" si="2"/>
        <v>14679994.871403474</v>
      </c>
      <c r="F69" s="6">
        <v>820000</v>
      </c>
      <c r="G69" s="8">
        <v>6643.311999999999</v>
      </c>
      <c r="H69" s="16">
        <v>693.6</v>
      </c>
      <c r="I69" s="8">
        <v>157.5</v>
      </c>
      <c r="J69" s="3">
        <v>2920</v>
      </c>
      <c r="K69" s="18">
        <v>9198.4319999999989</v>
      </c>
      <c r="L69" s="20">
        <v>250</v>
      </c>
      <c r="M69" s="31">
        <v>0</v>
      </c>
      <c r="P69" s="9">
        <v>32</v>
      </c>
      <c r="Q69" s="10" t="s">
        <v>68</v>
      </c>
      <c r="R69" s="11">
        <v>3</v>
      </c>
      <c r="S69" s="35">
        <v>8.5390016488267459</v>
      </c>
      <c r="T69" s="35">
        <f t="shared" si="3"/>
        <v>16.501996231791146</v>
      </c>
      <c r="U69" s="35">
        <v>13.617059619240436</v>
      </c>
      <c r="V69" s="35">
        <v>8.8013659132942372</v>
      </c>
      <c r="W69" s="35">
        <v>6.5418954254663317</v>
      </c>
      <c r="X69" s="35">
        <v>5.0594254582656877</v>
      </c>
      <c r="Y69" s="35">
        <v>7.9793388952623276</v>
      </c>
      <c r="Z69" s="35">
        <v>9.1267883137288646</v>
      </c>
      <c r="AA69" s="35">
        <v>5.521460917862246</v>
      </c>
      <c r="AB69" s="31">
        <v>0</v>
      </c>
    </row>
    <row r="70" spans="1:28" ht="15.75">
      <c r="A70" s="9">
        <v>33</v>
      </c>
      <c r="B70" s="10" t="s">
        <v>69</v>
      </c>
      <c r="C70" s="11">
        <v>0.6</v>
      </c>
      <c r="D70" s="39">
        <v>4339.4400000000005</v>
      </c>
      <c r="E70" s="39">
        <f t="shared" si="2"/>
        <v>21180687.968432035</v>
      </c>
      <c r="F70" s="6">
        <v>840000</v>
      </c>
      <c r="G70" s="8">
        <v>5641.2720000000008</v>
      </c>
      <c r="H70" s="16">
        <v>754.80000000000007</v>
      </c>
      <c r="I70" s="8">
        <v>157.5</v>
      </c>
      <c r="J70" s="3">
        <v>2800</v>
      </c>
      <c r="K70" s="18">
        <v>7810.9920000000011</v>
      </c>
      <c r="L70" s="20">
        <v>312.5</v>
      </c>
      <c r="M70" s="31">
        <v>0</v>
      </c>
      <c r="P70" s="9">
        <v>33</v>
      </c>
      <c r="Q70" s="10" t="s">
        <v>69</v>
      </c>
      <c r="R70" s="11">
        <v>0.6</v>
      </c>
      <c r="S70" s="35">
        <v>8.3755005865110075</v>
      </c>
      <c r="T70" s="35">
        <f t="shared" si="3"/>
        <v>16.868600379594522</v>
      </c>
      <c r="U70" s="35">
        <v>13.641157170819497</v>
      </c>
      <c r="V70" s="35">
        <v>8.6378648509784988</v>
      </c>
      <c r="W70" s="35">
        <v>6.626452813494395</v>
      </c>
      <c r="X70" s="35">
        <v>5.0594254582656877</v>
      </c>
      <c r="Y70" s="35">
        <v>7.9373746961632952</v>
      </c>
      <c r="Z70" s="35">
        <v>8.9632872514131279</v>
      </c>
      <c r="AA70" s="35">
        <v>5.7446044691764566</v>
      </c>
      <c r="AB70" s="31">
        <v>0</v>
      </c>
    </row>
    <row r="71" spans="1:28" ht="15.75">
      <c r="A71" s="9">
        <v>34</v>
      </c>
      <c r="B71" s="10" t="s">
        <v>70</v>
      </c>
      <c r="C71" s="11">
        <v>0.9</v>
      </c>
      <c r="D71" s="39">
        <v>4491.9599999999991</v>
      </c>
      <c r="E71" s="39">
        <f t="shared" si="2"/>
        <v>19800080.545334905</v>
      </c>
      <c r="F71" s="6">
        <v>830000</v>
      </c>
      <c r="G71" s="8">
        <v>5839.5479999999989</v>
      </c>
      <c r="H71" s="16">
        <v>805.8</v>
      </c>
      <c r="I71" s="8">
        <v>157.5</v>
      </c>
      <c r="J71" s="3">
        <v>2800</v>
      </c>
      <c r="K71" s="18">
        <v>6872.6987999999992</v>
      </c>
      <c r="L71" s="20">
        <v>250</v>
      </c>
      <c r="M71" s="31">
        <v>0</v>
      </c>
      <c r="P71" s="9">
        <v>34</v>
      </c>
      <c r="Q71" s="10" t="s">
        <v>70</v>
      </c>
      <c r="R71" s="11">
        <v>0.9</v>
      </c>
      <c r="S71" s="35">
        <v>8.4100444110991859</v>
      </c>
      <c r="T71" s="35">
        <f t="shared" si="3"/>
        <v>16.801196563602698</v>
      </c>
      <c r="U71" s="35">
        <v>13.62918097977278</v>
      </c>
      <c r="V71" s="35">
        <v>8.6724086755666754</v>
      </c>
      <c r="W71" s="35">
        <v>6.6918355727572472</v>
      </c>
      <c r="X71" s="35">
        <v>5.0594254582656877</v>
      </c>
      <c r="Y71" s="35">
        <v>7.9373746961632952</v>
      </c>
      <c r="Z71" s="35">
        <v>8.8353121465035294</v>
      </c>
      <c r="AA71" s="35">
        <v>5.521460917862246</v>
      </c>
      <c r="AB71" s="31">
        <v>0</v>
      </c>
    </row>
    <row r="72" spans="1:28" ht="15.75">
      <c r="A72" s="9">
        <v>35</v>
      </c>
      <c r="B72" s="10" t="s">
        <v>71</v>
      </c>
      <c r="C72" s="11">
        <v>1.75</v>
      </c>
      <c r="D72" s="39">
        <v>4530.4999999999991</v>
      </c>
      <c r="E72" s="39">
        <f t="shared" si="2"/>
        <v>19458580.831683476</v>
      </c>
      <c r="F72" s="6">
        <v>850000</v>
      </c>
      <c r="G72" s="8">
        <v>5889.65</v>
      </c>
      <c r="H72" s="16">
        <v>754.80000000000007</v>
      </c>
      <c r="I72" s="8">
        <v>157.5</v>
      </c>
      <c r="J72" s="3">
        <v>2720</v>
      </c>
      <c r="K72" s="18">
        <v>8154.9</v>
      </c>
      <c r="L72" s="20">
        <v>257.14285714285717</v>
      </c>
      <c r="M72" s="31">
        <v>0</v>
      </c>
      <c r="P72" s="9">
        <v>35</v>
      </c>
      <c r="Q72" s="10" t="s">
        <v>71</v>
      </c>
      <c r="R72" s="11">
        <v>1.75</v>
      </c>
      <c r="S72" s="35">
        <v>8.418587587662115</v>
      </c>
      <c r="T72" s="35">
        <f t="shared" si="3"/>
        <v>16.783798704605626</v>
      </c>
      <c r="U72" s="35">
        <v>13.652991628466498</v>
      </c>
      <c r="V72" s="35">
        <v>8.6809518521296063</v>
      </c>
      <c r="W72" s="35">
        <v>6.626452813494395</v>
      </c>
      <c r="X72" s="35">
        <v>5.0594254582656877</v>
      </c>
      <c r="Y72" s="35">
        <v>7.9083871592900428</v>
      </c>
      <c r="Z72" s="35">
        <v>9.0063742525642336</v>
      </c>
      <c r="AA72" s="35">
        <v>5.5496317948289429</v>
      </c>
      <c r="AB72" s="31">
        <v>0</v>
      </c>
    </row>
    <row r="73" spans="1:28" ht="15.75">
      <c r="A73" s="1">
        <v>1</v>
      </c>
      <c r="B73" s="2" t="s">
        <v>2</v>
      </c>
      <c r="C73" s="1">
        <v>1</v>
      </c>
      <c r="D73" s="39">
        <v>14939.54</v>
      </c>
      <c r="E73" s="39">
        <f t="shared" si="2"/>
        <v>35974226.900232002</v>
      </c>
      <c r="F73" s="6">
        <v>890000</v>
      </c>
      <c r="G73" s="8">
        <v>23305.682400000002</v>
      </c>
      <c r="H73" s="16">
        <v>948.6</v>
      </c>
      <c r="I73" s="8">
        <v>203.7</v>
      </c>
      <c r="J73" s="3">
        <v>3600</v>
      </c>
      <c r="K73" s="18">
        <v>10457.678</v>
      </c>
      <c r="L73" s="20">
        <v>675</v>
      </c>
      <c r="M73" s="32">
        <v>1</v>
      </c>
      <c r="P73" s="1">
        <v>1</v>
      </c>
      <c r="Q73" s="2" t="s">
        <v>2</v>
      </c>
      <c r="R73" s="1">
        <v>1</v>
      </c>
      <c r="S73" s="35">
        <v>9.6117666683868208</v>
      </c>
      <c r="T73" s="35">
        <f t="shared" si="3"/>
        <v>17.398313320589686</v>
      </c>
      <c r="U73" s="35">
        <v>13.698976741708323</v>
      </c>
      <c r="V73" s="35">
        <v>10.056452489648267</v>
      </c>
      <c r="W73" s="35">
        <v>6.8549872134434811</v>
      </c>
      <c r="X73" s="35">
        <v>5.3166483232327604</v>
      </c>
      <c r="Y73" s="35">
        <v>8.1886891244442008</v>
      </c>
      <c r="Z73" s="35">
        <v>9.2550917244480893</v>
      </c>
      <c r="AA73" s="35">
        <v>6.5147126908725301</v>
      </c>
      <c r="AB73" s="32">
        <v>1</v>
      </c>
    </row>
    <row r="74" spans="1:28" ht="15.75">
      <c r="A74" s="1">
        <v>2</v>
      </c>
      <c r="B74" s="2" t="s">
        <v>3</v>
      </c>
      <c r="C74" s="1">
        <v>6</v>
      </c>
      <c r="D74" s="39">
        <v>15844.24</v>
      </c>
      <c r="E74" s="39">
        <f t="shared" si="2"/>
        <v>47645222.14054627</v>
      </c>
      <c r="F74" s="6">
        <v>920000</v>
      </c>
      <c r="G74" s="8">
        <v>24717.0144</v>
      </c>
      <c r="H74" s="16">
        <v>969</v>
      </c>
      <c r="I74" s="8">
        <v>205.79999999999998</v>
      </c>
      <c r="J74" s="3">
        <v>3640</v>
      </c>
      <c r="K74" s="18">
        <v>10457.198400000001</v>
      </c>
      <c r="L74" s="20">
        <v>378.125</v>
      </c>
      <c r="M74" s="32">
        <v>1</v>
      </c>
      <c r="P74" s="1">
        <v>2</v>
      </c>
      <c r="Q74" s="2" t="s">
        <v>3</v>
      </c>
      <c r="R74" s="1">
        <v>6</v>
      </c>
      <c r="S74" s="35">
        <v>9.6705613063170599</v>
      </c>
      <c r="T74" s="35">
        <f t="shared" si="3"/>
        <v>17.679292913164016</v>
      </c>
      <c r="U74" s="35">
        <v>13.732128949025222</v>
      </c>
      <c r="V74" s="35">
        <v>10.115247127578504</v>
      </c>
      <c r="W74" s="35">
        <v>6.8762646118907664</v>
      </c>
      <c r="X74" s="35">
        <v>5.326904823399949</v>
      </c>
      <c r="Y74" s="35">
        <v>8.1997389606307856</v>
      </c>
      <c r="Z74" s="35">
        <v>9.2550458623553933</v>
      </c>
      <c r="AA74" s="35">
        <v>5.9352248287851062</v>
      </c>
      <c r="AB74" s="32">
        <v>1</v>
      </c>
    </row>
    <row r="75" spans="1:28" ht="15.75">
      <c r="A75" s="1">
        <v>3</v>
      </c>
      <c r="B75" s="2" t="s">
        <v>4</v>
      </c>
      <c r="C75" s="1">
        <v>0.6</v>
      </c>
      <c r="D75" s="39">
        <v>15347.2</v>
      </c>
      <c r="E75" s="39">
        <f t="shared" si="2"/>
        <v>41030582.151997715</v>
      </c>
      <c r="F75" s="6">
        <v>880000</v>
      </c>
      <c r="G75" s="8">
        <v>23941.632000000001</v>
      </c>
      <c r="H75" s="16">
        <v>979.2</v>
      </c>
      <c r="I75" s="8">
        <v>207.9</v>
      </c>
      <c r="J75" s="3">
        <v>3960</v>
      </c>
      <c r="K75" s="18">
        <v>9515.2639999999992</v>
      </c>
      <c r="L75" s="20">
        <v>750</v>
      </c>
      <c r="M75" s="32">
        <v>1</v>
      </c>
      <c r="P75" s="1">
        <v>3</v>
      </c>
      <c r="Q75" s="2" t="s">
        <v>4</v>
      </c>
      <c r="R75" s="1">
        <v>0.6</v>
      </c>
      <c r="S75" s="35">
        <v>9.6386883259530851</v>
      </c>
      <c r="T75" s="35">
        <f t="shared" si="3"/>
        <v>17.529828252765135</v>
      </c>
      <c r="U75" s="35">
        <v>13.687677186454389</v>
      </c>
      <c r="V75" s="35">
        <v>10.083374147214531</v>
      </c>
      <c r="W75" s="35">
        <v>6.8867359117580618</v>
      </c>
      <c r="X75" s="35">
        <v>5.3370571948639673</v>
      </c>
      <c r="Y75" s="35">
        <v>8.2839993042485265</v>
      </c>
      <c r="Z75" s="35">
        <v>9.1606525250100859</v>
      </c>
      <c r="AA75" s="35">
        <v>6.620073206530356</v>
      </c>
      <c r="AB75" s="32">
        <v>1</v>
      </c>
    </row>
    <row r="76" spans="1:28" ht="15.75">
      <c r="A76" s="1">
        <v>4</v>
      </c>
      <c r="B76" s="2" t="s">
        <v>5</v>
      </c>
      <c r="C76" s="1">
        <v>0.75</v>
      </c>
      <c r="D76" s="39">
        <v>14715</v>
      </c>
      <c r="E76" s="39">
        <f t="shared" si="2"/>
        <v>33331129.799826279</v>
      </c>
      <c r="F76" s="6">
        <v>900000</v>
      </c>
      <c r="G76" s="8">
        <v>21336.75</v>
      </c>
      <c r="H76" s="16">
        <v>979.19999999999993</v>
      </c>
      <c r="I76" s="8">
        <v>184.79999999999998</v>
      </c>
      <c r="J76" s="3">
        <v>3200</v>
      </c>
      <c r="K76" s="18">
        <v>9564.75</v>
      </c>
      <c r="L76" s="20">
        <v>275</v>
      </c>
      <c r="M76" s="32">
        <v>1</v>
      </c>
      <c r="P76" s="1">
        <v>4</v>
      </c>
      <c r="Q76" s="2" t="s">
        <v>5</v>
      </c>
      <c r="R76" s="1">
        <v>0.75</v>
      </c>
      <c r="S76" s="35">
        <v>9.596622660667574</v>
      </c>
      <c r="T76" s="35">
        <f t="shared" si="3"/>
        <v>17.322002347093946</v>
      </c>
      <c r="U76" s="35">
        <v>13.710150042306449</v>
      </c>
      <c r="V76" s="35">
        <v>9.9681862171000564</v>
      </c>
      <c r="W76" s="35">
        <v>6.8867359117580618</v>
      </c>
      <c r="X76" s="35">
        <v>5.2192741592075835</v>
      </c>
      <c r="Y76" s="35">
        <v>8.0709060887878188</v>
      </c>
      <c r="Z76" s="35">
        <v>9.1658397445751181</v>
      </c>
      <c r="AA76" s="35">
        <v>5.6167710976665717</v>
      </c>
      <c r="AB76" s="32">
        <v>1</v>
      </c>
    </row>
    <row r="77" spans="1:28" ht="15.75">
      <c r="A77" s="1">
        <v>5</v>
      </c>
      <c r="B77" s="2" t="s">
        <v>6</v>
      </c>
      <c r="C77" s="1">
        <v>1</v>
      </c>
      <c r="D77" s="39">
        <v>15155.36</v>
      </c>
      <c r="E77" s="39">
        <f t="shared" si="2"/>
        <v>38609717.948249146</v>
      </c>
      <c r="F77" s="6">
        <v>880000</v>
      </c>
      <c r="G77" s="8">
        <v>21975.272000000001</v>
      </c>
      <c r="H77" s="16">
        <v>918</v>
      </c>
      <c r="I77" s="8">
        <v>203.7</v>
      </c>
      <c r="J77" s="3">
        <v>3720</v>
      </c>
      <c r="K77" s="18">
        <v>10305.644800000002</v>
      </c>
      <c r="L77" s="20">
        <v>412.5</v>
      </c>
      <c r="M77" s="32">
        <v>1</v>
      </c>
      <c r="P77" s="1">
        <v>5</v>
      </c>
      <c r="Q77" s="2" t="s">
        <v>6</v>
      </c>
      <c r="R77" s="1">
        <v>1</v>
      </c>
      <c r="S77" s="35">
        <v>9.6261095437462263</v>
      </c>
      <c r="T77" s="35">
        <f t="shared" si="3"/>
        <v>17.469014563066086</v>
      </c>
      <c r="U77" s="35">
        <v>13.687677186454389</v>
      </c>
      <c r="V77" s="35">
        <v>9.9976731001787087</v>
      </c>
      <c r="W77" s="35">
        <v>6.8221973906204907</v>
      </c>
      <c r="X77" s="35">
        <v>5.3166483232327604</v>
      </c>
      <c r="Y77" s="35">
        <v>8.2214789472671921</v>
      </c>
      <c r="Z77" s="35">
        <v>9.2404470629342406</v>
      </c>
      <c r="AA77" s="35">
        <v>6.0222362057747354</v>
      </c>
      <c r="AB77" s="32">
        <v>1</v>
      </c>
    </row>
    <row r="78" spans="1:28" ht="15.75">
      <c r="A78" s="1">
        <v>6</v>
      </c>
      <c r="B78" s="2" t="s">
        <v>7</v>
      </c>
      <c r="C78" s="1">
        <v>1.25</v>
      </c>
      <c r="D78" s="39">
        <v>15408.24</v>
      </c>
      <c r="E78" s="39">
        <f t="shared" si="2"/>
        <v>41816292.921117701</v>
      </c>
      <c r="F78" s="6">
        <v>930000</v>
      </c>
      <c r="G78" s="8">
        <v>22341.947999999997</v>
      </c>
      <c r="H78" s="16">
        <v>938.4</v>
      </c>
      <c r="I78" s="8">
        <v>199.5</v>
      </c>
      <c r="J78" s="3">
        <v>3280</v>
      </c>
      <c r="K78" s="18">
        <v>10015.356</v>
      </c>
      <c r="L78" s="20">
        <v>540</v>
      </c>
      <c r="M78" s="32">
        <v>1</v>
      </c>
      <c r="P78" s="1">
        <v>6</v>
      </c>
      <c r="Q78" s="2" t="s">
        <v>7</v>
      </c>
      <c r="R78" s="1">
        <v>1.25</v>
      </c>
      <c r="S78" s="35">
        <v>9.6426577102405844</v>
      </c>
      <c r="T78" s="35">
        <f t="shared" si="3"/>
        <v>17.54879660435126</v>
      </c>
      <c r="U78" s="35">
        <v>13.742939865129438</v>
      </c>
      <c r="V78" s="35">
        <v>10.014221266673067</v>
      </c>
      <c r="W78" s="35">
        <v>6.8441762973392652</v>
      </c>
      <c r="X78" s="35">
        <v>5.2958142363299183</v>
      </c>
      <c r="Y78" s="35">
        <v>8.09559870137819</v>
      </c>
      <c r="Z78" s="35">
        <v>9.2118747941481303</v>
      </c>
      <c r="AA78" s="35">
        <v>6.2915691395583204</v>
      </c>
      <c r="AB78" s="32">
        <v>1</v>
      </c>
    </row>
    <row r="79" spans="1:28" ht="15.75">
      <c r="A79" s="1">
        <v>7</v>
      </c>
      <c r="B79" s="2" t="s">
        <v>8</v>
      </c>
      <c r="C79" s="1">
        <v>1</v>
      </c>
      <c r="D79" s="39">
        <v>16114.56</v>
      </c>
      <c r="E79" s="39">
        <f t="shared" si="2"/>
        <v>51450090.678991981</v>
      </c>
      <c r="F79" s="6">
        <v>960000</v>
      </c>
      <c r="G79" s="8">
        <v>23366.111999999997</v>
      </c>
      <c r="H79" s="16">
        <v>948.6</v>
      </c>
      <c r="I79" s="8">
        <v>205.79999999999998</v>
      </c>
      <c r="J79" s="3">
        <v>3640</v>
      </c>
      <c r="K79" s="18">
        <v>9829.8815999999988</v>
      </c>
      <c r="L79" s="20">
        <v>450</v>
      </c>
      <c r="M79" s="32">
        <v>1</v>
      </c>
      <c r="P79" s="1">
        <v>7</v>
      </c>
      <c r="Q79" s="2" t="s">
        <v>8</v>
      </c>
      <c r="R79" s="1">
        <v>1</v>
      </c>
      <c r="S79" s="35">
        <v>9.6874784901225173</v>
      </c>
      <c r="T79" s="35">
        <f t="shared" si="3"/>
        <v>17.756122782711039</v>
      </c>
      <c r="U79" s="35">
        <v>13.77468856344402</v>
      </c>
      <c r="V79" s="35">
        <v>10.059042046555001</v>
      </c>
      <c r="W79" s="35">
        <v>6.8549872134434811</v>
      </c>
      <c r="X79" s="35">
        <v>5.326904823399949</v>
      </c>
      <c r="Y79" s="35">
        <v>8.1997389606307856</v>
      </c>
      <c r="Z79" s="35">
        <v>9.1931821683077377</v>
      </c>
      <c r="AA79" s="35">
        <v>6.1092475827643655</v>
      </c>
      <c r="AB79" s="32">
        <v>1</v>
      </c>
    </row>
    <row r="80" spans="1:28" ht="15.75">
      <c r="A80" s="1">
        <v>8</v>
      </c>
      <c r="B80" s="2" t="s">
        <v>9</v>
      </c>
      <c r="C80" s="1">
        <v>0.6</v>
      </c>
      <c r="D80" s="39">
        <v>14638.699999999999</v>
      </c>
      <c r="E80" s="39">
        <f t="shared" si="2"/>
        <v>32455944.100426268</v>
      </c>
      <c r="F80" s="6">
        <v>850000</v>
      </c>
      <c r="G80" s="8">
        <v>21958.05</v>
      </c>
      <c r="H80" s="16">
        <v>948.60000000000014</v>
      </c>
      <c r="I80" s="8">
        <v>197.4</v>
      </c>
      <c r="J80" s="3">
        <v>3600</v>
      </c>
      <c r="K80" s="18">
        <v>8490.4459999999999</v>
      </c>
      <c r="L80" s="20">
        <v>687.5</v>
      </c>
      <c r="M80" s="32">
        <v>1</v>
      </c>
      <c r="P80" s="1">
        <v>8</v>
      </c>
      <c r="Q80" s="2" t="s">
        <v>9</v>
      </c>
      <c r="R80" s="1">
        <v>0.6</v>
      </c>
      <c r="S80" s="35">
        <v>9.5914239857583361</v>
      </c>
      <c r="T80" s="35">
        <f t="shared" si="3"/>
        <v>17.295394161548298</v>
      </c>
      <c r="U80" s="35">
        <v>13.652991628466498</v>
      </c>
      <c r="V80" s="35">
        <v>9.9968890938664998</v>
      </c>
      <c r="W80" s="35">
        <v>6.8549872134434811</v>
      </c>
      <c r="X80" s="35">
        <v>5.2852321269993814</v>
      </c>
      <c r="Y80" s="35">
        <v>8.1886891244442008</v>
      </c>
      <c r="Z80" s="35">
        <v>9.0466968103166643</v>
      </c>
      <c r="AA80" s="35">
        <v>6.5330618295407268</v>
      </c>
      <c r="AB80" s="32">
        <v>1</v>
      </c>
    </row>
    <row r="81" spans="1:28" ht="15.75">
      <c r="A81" s="1">
        <v>9</v>
      </c>
      <c r="B81" s="2" t="s">
        <v>10</v>
      </c>
      <c r="C81" s="1">
        <v>1.5</v>
      </c>
      <c r="D81" s="39">
        <v>13154.65</v>
      </c>
      <c r="E81" s="39">
        <f t="shared" si="2"/>
        <v>17749047.60974057</v>
      </c>
      <c r="F81" s="6">
        <v>950000</v>
      </c>
      <c r="G81" s="8">
        <v>19731.974999999999</v>
      </c>
      <c r="H81" s="16">
        <v>897.6</v>
      </c>
      <c r="I81" s="8">
        <v>199.5</v>
      </c>
      <c r="J81" s="3">
        <v>3960</v>
      </c>
      <c r="K81" s="18">
        <v>8024.3364999999985</v>
      </c>
      <c r="L81" s="20">
        <v>550</v>
      </c>
      <c r="M81" s="32">
        <v>1</v>
      </c>
      <c r="P81" s="1">
        <v>9</v>
      </c>
      <c r="Q81" s="2" t="s">
        <v>10</v>
      </c>
      <c r="R81" s="1">
        <v>1.5</v>
      </c>
      <c r="S81" s="35">
        <v>9.4845305872671641</v>
      </c>
      <c r="T81" s="35">
        <f t="shared" si="3"/>
        <v>16.691842416656911</v>
      </c>
      <c r="U81" s="35">
        <v>13.764217263576723</v>
      </c>
      <c r="V81" s="35">
        <v>9.8899956953753279</v>
      </c>
      <c r="W81" s="35">
        <v>6.7997245347684316</v>
      </c>
      <c r="X81" s="35">
        <v>5.2958142363299183</v>
      </c>
      <c r="Y81" s="35">
        <v>8.2839993042485265</v>
      </c>
      <c r="Z81" s="35">
        <v>8.9902342654523828</v>
      </c>
      <c r="AA81" s="35">
        <v>6.3099182782265162</v>
      </c>
      <c r="AB81" s="32">
        <v>1</v>
      </c>
    </row>
    <row r="82" spans="1:28" ht="15.75">
      <c r="A82" s="1">
        <v>10</v>
      </c>
      <c r="B82" s="2" t="s">
        <v>11</v>
      </c>
      <c r="C82" s="1">
        <v>1</v>
      </c>
      <c r="D82" s="39">
        <v>12739.24</v>
      </c>
      <c r="E82" s="39">
        <f t="shared" si="2"/>
        <v>14421400.107689144</v>
      </c>
      <c r="F82" s="6">
        <v>920000</v>
      </c>
      <c r="G82" s="8">
        <v>19108.86</v>
      </c>
      <c r="H82" s="16">
        <v>928.2</v>
      </c>
      <c r="I82" s="8">
        <v>205.79999999999998</v>
      </c>
      <c r="J82" s="3">
        <v>3800</v>
      </c>
      <c r="K82" s="18">
        <v>7643.5439999999999</v>
      </c>
      <c r="L82" s="20">
        <v>562.5</v>
      </c>
      <c r="M82" s="32">
        <v>1</v>
      </c>
      <c r="P82" s="1">
        <v>10</v>
      </c>
      <c r="Q82" s="2" t="s">
        <v>11</v>
      </c>
      <c r="R82" s="1">
        <v>1</v>
      </c>
      <c r="S82" s="35">
        <v>9.452442272715663</v>
      </c>
      <c r="T82" s="35">
        <f t="shared" si="3"/>
        <v>16.484223779954359</v>
      </c>
      <c r="U82" s="35">
        <v>13.732128949025222</v>
      </c>
      <c r="V82" s="35">
        <v>9.8579073808238267</v>
      </c>
      <c r="W82" s="35">
        <v>6.8332472268070754</v>
      </c>
      <c r="X82" s="35">
        <v>5.326904823399949</v>
      </c>
      <c r="Y82" s="35">
        <v>8.2427563457144775</v>
      </c>
      <c r="Z82" s="35">
        <v>8.9416166489496725</v>
      </c>
      <c r="AA82" s="35">
        <v>6.3323911340785752</v>
      </c>
      <c r="AB82" s="32">
        <v>1</v>
      </c>
    </row>
    <row r="83" spans="1:28" ht="15.75">
      <c r="A83" s="1">
        <v>11</v>
      </c>
      <c r="B83" s="2" t="s">
        <v>12</v>
      </c>
      <c r="C83" s="1">
        <v>0.9</v>
      </c>
      <c r="D83" s="39">
        <v>12802.8</v>
      </c>
      <c r="E83" s="39">
        <f t="shared" si="2"/>
        <v>14908184.773369141</v>
      </c>
      <c r="F83" s="6">
        <v>940000</v>
      </c>
      <c r="G83" s="8">
        <v>19332.227999999999</v>
      </c>
      <c r="H83" s="16">
        <v>938.40000000000009</v>
      </c>
      <c r="I83" s="8">
        <v>207.89999999999998</v>
      </c>
      <c r="J83" s="3">
        <v>3720</v>
      </c>
      <c r="K83" s="18">
        <v>7553.652</v>
      </c>
      <c r="L83" s="20">
        <v>625</v>
      </c>
      <c r="M83" s="32">
        <v>1</v>
      </c>
      <c r="P83" s="1">
        <v>11</v>
      </c>
      <c r="Q83" s="2" t="s">
        <v>12</v>
      </c>
      <c r="R83" s="1">
        <v>0.9</v>
      </c>
      <c r="S83" s="35">
        <v>9.4574191759854163</v>
      </c>
      <c r="T83" s="35">
        <f t="shared" si="3"/>
        <v>16.517420933747108</v>
      </c>
      <c r="U83" s="35">
        <v>13.753635154246187</v>
      </c>
      <c r="V83" s="35">
        <v>9.8695288268122496</v>
      </c>
      <c r="W83" s="35">
        <v>6.8441762973392661</v>
      </c>
      <c r="X83" s="35">
        <v>5.3370571948639673</v>
      </c>
      <c r="Y83" s="35">
        <v>8.2214789472671921</v>
      </c>
      <c r="Z83" s="35">
        <v>8.9297864339030433</v>
      </c>
      <c r="AA83" s="35">
        <v>6.4377516497364011</v>
      </c>
      <c r="AB83" s="32">
        <v>1</v>
      </c>
    </row>
    <row r="84" spans="1:28" ht="15.75">
      <c r="A84" s="1">
        <v>12</v>
      </c>
      <c r="B84" s="2" t="s">
        <v>13</v>
      </c>
      <c r="C84" s="1">
        <v>1.8</v>
      </c>
      <c r="D84" s="39">
        <v>13656.32</v>
      </c>
      <c r="E84" s="39">
        <f t="shared" si="2"/>
        <v>22227753.548386283</v>
      </c>
      <c r="F84" s="6">
        <v>940000</v>
      </c>
      <c r="G84" s="8">
        <v>20621.0432</v>
      </c>
      <c r="H84" s="16">
        <v>928.19999999999993</v>
      </c>
      <c r="I84" s="8">
        <v>186.9</v>
      </c>
      <c r="J84" s="3">
        <v>3600</v>
      </c>
      <c r="K84" s="18">
        <v>8193.7919999999995</v>
      </c>
      <c r="L84" s="20">
        <v>468.75</v>
      </c>
      <c r="M84" s="32">
        <v>1</v>
      </c>
      <c r="P84" s="1">
        <v>12</v>
      </c>
      <c r="Q84" s="2" t="s">
        <v>13</v>
      </c>
      <c r="R84" s="1">
        <v>1.8</v>
      </c>
      <c r="S84" s="35">
        <v>9.5219576971229873</v>
      </c>
      <c r="T84" s="35">
        <f t="shared" si="3"/>
        <v>16.9168522258806</v>
      </c>
      <c r="U84" s="35">
        <v>13.753635154246187</v>
      </c>
      <c r="V84" s="35">
        <v>9.9340673479498207</v>
      </c>
      <c r="W84" s="35">
        <v>6.8332472268070754</v>
      </c>
      <c r="X84" s="35">
        <v>5.2305737144615172</v>
      </c>
      <c r="Y84" s="35">
        <v>8.1886891244442008</v>
      </c>
      <c r="Z84" s="35">
        <v>9.0111320733569968</v>
      </c>
      <c r="AA84" s="35">
        <v>6.1500695772846203</v>
      </c>
      <c r="AB84" s="32">
        <v>1</v>
      </c>
    </row>
    <row r="85" spans="1:28" ht="15.75">
      <c r="A85" s="1">
        <v>13</v>
      </c>
      <c r="B85" s="2" t="s">
        <v>14</v>
      </c>
      <c r="C85" s="1">
        <v>1.2</v>
      </c>
      <c r="D85" s="39">
        <v>12939</v>
      </c>
      <c r="E85" s="39">
        <f t="shared" si="2"/>
        <v>15978502.083254861</v>
      </c>
      <c r="F85" s="6">
        <v>950000</v>
      </c>
      <c r="G85" s="8">
        <v>19537.890000000003</v>
      </c>
      <c r="H85" s="16">
        <v>948.60000000000014</v>
      </c>
      <c r="I85" s="8">
        <v>197.4</v>
      </c>
      <c r="J85" s="3">
        <v>3560</v>
      </c>
      <c r="K85" s="18">
        <v>7634.01</v>
      </c>
      <c r="L85" s="20">
        <v>468.75</v>
      </c>
      <c r="M85" s="32">
        <v>1</v>
      </c>
      <c r="P85" s="1">
        <v>13</v>
      </c>
      <c r="Q85" s="2" t="s">
        <v>14</v>
      </c>
      <c r="R85" s="1">
        <v>1.2</v>
      </c>
      <c r="S85" s="35">
        <v>9.4680012853159532</v>
      </c>
      <c r="T85" s="35">
        <f t="shared" si="3"/>
        <v>16.586754756941037</v>
      </c>
      <c r="U85" s="35">
        <v>13.764217263576723</v>
      </c>
      <c r="V85" s="35">
        <v>9.8801109361427866</v>
      </c>
      <c r="W85" s="35">
        <v>6.8549872134434811</v>
      </c>
      <c r="X85" s="35">
        <v>5.2852321269993814</v>
      </c>
      <c r="Y85" s="35">
        <v>8.1775158238460754</v>
      </c>
      <c r="Z85" s="35">
        <v>8.9403685432335802</v>
      </c>
      <c r="AA85" s="35">
        <v>6.1500695772846203</v>
      </c>
      <c r="AB85" s="32">
        <v>1</v>
      </c>
    </row>
    <row r="86" spans="1:28" ht="15.75">
      <c r="A86" s="1">
        <v>14</v>
      </c>
      <c r="B86" s="2" t="s">
        <v>15</v>
      </c>
      <c r="C86" s="1">
        <v>0.5</v>
      </c>
      <c r="D86" s="39">
        <v>12455.49</v>
      </c>
      <c r="E86" s="39">
        <f t="shared" si="2"/>
        <v>12346803.491260575</v>
      </c>
      <c r="F86" s="6">
        <v>930000</v>
      </c>
      <c r="G86" s="8">
        <v>11209.941000000001</v>
      </c>
      <c r="H86" s="16">
        <v>907.80000000000007</v>
      </c>
      <c r="I86" s="8">
        <v>189</v>
      </c>
      <c r="J86" s="3">
        <v>3520</v>
      </c>
      <c r="K86" s="18">
        <v>9341.6175000000003</v>
      </c>
      <c r="L86" s="20">
        <v>412.5</v>
      </c>
      <c r="M86" s="32">
        <v>1</v>
      </c>
      <c r="P86" s="1">
        <v>14</v>
      </c>
      <c r="Q86" s="2" t="s">
        <v>15</v>
      </c>
      <c r="R86" s="1">
        <v>0.5</v>
      </c>
      <c r="S86" s="35">
        <v>9.4299167685522871</v>
      </c>
      <c r="T86" s="35">
        <f t="shared" si="3"/>
        <v>16.328907760918295</v>
      </c>
      <c r="U86" s="35">
        <v>13.742939865129438</v>
      </c>
      <c r="V86" s="35">
        <v>9.3245562528944603</v>
      </c>
      <c r="W86" s="35">
        <v>6.8110240900223653</v>
      </c>
      <c r="X86" s="35">
        <v>5.2417470150596426</v>
      </c>
      <c r="Y86" s="35">
        <v>8.1662162685921427</v>
      </c>
      <c r="Z86" s="35">
        <v>9.1422346961005054</v>
      </c>
      <c r="AA86" s="35">
        <v>6.0222362057747354</v>
      </c>
      <c r="AB86" s="32">
        <v>1</v>
      </c>
    </row>
    <row r="87" spans="1:28" ht="15.75">
      <c r="A87" s="1">
        <v>15</v>
      </c>
      <c r="B87" s="2" t="s">
        <v>16</v>
      </c>
      <c r="C87" s="1">
        <v>1</v>
      </c>
      <c r="D87" s="39">
        <v>12235.3</v>
      </c>
      <c r="E87" s="39">
        <f t="shared" si="2"/>
        <v>10847879.065512002</v>
      </c>
      <c r="F87" s="6">
        <v>980000</v>
      </c>
      <c r="G87" s="8">
        <v>11011.77</v>
      </c>
      <c r="H87" s="16">
        <v>928.2</v>
      </c>
      <c r="I87" s="8">
        <v>178.5</v>
      </c>
      <c r="J87" s="3">
        <v>3600</v>
      </c>
      <c r="K87" s="18">
        <v>8809.4159999999993</v>
      </c>
      <c r="L87" s="20">
        <v>375</v>
      </c>
      <c r="M87" s="32">
        <v>1</v>
      </c>
      <c r="P87" s="1">
        <v>15</v>
      </c>
      <c r="Q87" s="2" t="s">
        <v>16</v>
      </c>
      <c r="R87" s="1">
        <v>1</v>
      </c>
      <c r="S87" s="35">
        <v>9.4120804953963546</v>
      </c>
      <c r="T87" s="35">
        <f t="shared" si="3"/>
        <v>16.199480141009467</v>
      </c>
      <c r="U87" s="35">
        <v>13.795307850646754</v>
      </c>
      <c r="V87" s="35">
        <v>9.3067199797385278</v>
      </c>
      <c r="W87" s="35">
        <v>6.8332472268070754</v>
      </c>
      <c r="X87" s="35">
        <v>5.1845886012196933</v>
      </c>
      <c r="Y87" s="35">
        <v>8.1886891244442008</v>
      </c>
      <c r="Z87" s="35">
        <v>9.0835764284243172</v>
      </c>
      <c r="AA87" s="35">
        <v>5.9269260259704106</v>
      </c>
      <c r="AB87" s="32">
        <v>1</v>
      </c>
    </row>
    <row r="88" spans="1:28" ht="15.75">
      <c r="A88" s="1">
        <v>16</v>
      </c>
      <c r="B88" s="2" t="s">
        <v>17</v>
      </c>
      <c r="C88" s="1">
        <v>0.5</v>
      </c>
      <c r="D88" s="39">
        <v>8836</v>
      </c>
      <c r="E88" s="39">
        <f t="shared" si="2"/>
        <v>11169.983540592304</v>
      </c>
      <c r="F88" s="6">
        <v>940000</v>
      </c>
      <c r="G88" s="8">
        <v>7952.4000000000005</v>
      </c>
      <c r="H88" s="16">
        <v>754.8</v>
      </c>
      <c r="I88" s="8">
        <v>178.5</v>
      </c>
      <c r="J88" s="3">
        <v>3000</v>
      </c>
      <c r="K88" s="18">
        <v>6450.28</v>
      </c>
      <c r="L88" s="20">
        <v>187.5</v>
      </c>
      <c r="M88" s="32">
        <v>1</v>
      </c>
      <c r="P88" s="1">
        <v>16</v>
      </c>
      <c r="Q88" s="2" t="s">
        <v>17</v>
      </c>
      <c r="R88" s="1">
        <v>0.5</v>
      </c>
      <c r="S88" s="35">
        <v>9.0865895645400077</v>
      </c>
      <c r="T88" s="35">
        <f t="shared" si="3"/>
        <v>9.3209854185252148</v>
      </c>
      <c r="U88" s="35">
        <v>13.753635154246187</v>
      </c>
      <c r="V88" s="35">
        <v>8.9812290488821809</v>
      </c>
      <c r="W88" s="35">
        <v>6.626452813494395</v>
      </c>
      <c r="X88" s="35">
        <v>5.1845886012196933</v>
      </c>
      <c r="Y88" s="35">
        <v>8.0063675676502459</v>
      </c>
      <c r="Z88" s="35">
        <v>8.7718788197003068</v>
      </c>
      <c r="AA88" s="35">
        <v>5.2337788454104652</v>
      </c>
      <c r="AB88" s="32">
        <v>1</v>
      </c>
    </row>
    <row r="89" spans="1:28" ht="15.75">
      <c r="A89" s="1">
        <v>17</v>
      </c>
      <c r="B89" s="2" t="s">
        <v>18</v>
      </c>
      <c r="C89" s="1">
        <v>0.6</v>
      </c>
      <c r="D89" s="39">
        <v>8730</v>
      </c>
      <c r="E89" s="39">
        <f t="shared" si="2"/>
        <v>44811.869826307055</v>
      </c>
      <c r="F89" s="6">
        <v>900000</v>
      </c>
      <c r="G89" s="8">
        <v>7857</v>
      </c>
      <c r="H89" s="16">
        <v>897.60000000000014</v>
      </c>
      <c r="I89" s="8">
        <v>184.8</v>
      </c>
      <c r="J89" s="3">
        <v>3120</v>
      </c>
      <c r="K89" s="18">
        <v>5150.7</v>
      </c>
      <c r="L89" s="20">
        <v>125</v>
      </c>
      <c r="M89" s="32">
        <v>1</v>
      </c>
      <c r="P89" s="1">
        <v>17</v>
      </c>
      <c r="Q89" s="2" t="s">
        <v>18</v>
      </c>
      <c r="R89" s="1">
        <v>0.6</v>
      </c>
      <c r="S89" s="35">
        <v>9.0745206488336478</v>
      </c>
      <c r="T89" s="35">
        <f t="shared" si="3"/>
        <v>10.710228334789701</v>
      </c>
      <c r="U89" s="35">
        <v>13.710150042306449</v>
      </c>
      <c r="V89" s="35">
        <v>8.9691601331758211</v>
      </c>
      <c r="W89" s="35">
        <v>6.7997245347684316</v>
      </c>
      <c r="X89" s="35">
        <v>5.2192741592075835</v>
      </c>
      <c r="Y89" s="35">
        <v>8.0455882808035284</v>
      </c>
      <c r="Z89" s="35">
        <v>8.5468879067512766</v>
      </c>
      <c r="AA89" s="35">
        <v>4.8283137373023015</v>
      </c>
      <c r="AB89" s="32">
        <v>1</v>
      </c>
    </row>
    <row r="90" spans="1:28" ht="15.75">
      <c r="A90" s="1">
        <v>18</v>
      </c>
      <c r="B90" s="2" t="s">
        <v>19</v>
      </c>
      <c r="C90" s="1">
        <v>1.5</v>
      </c>
      <c r="D90" s="39">
        <v>7802</v>
      </c>
      <c r="E90" s="39">
        <f t="shared" si="2"/>
        <v>1298889.0629691684</v>
      </c>
      <c r="F90" s="6">
        <v>940000</v>
      </c>
      <c r="G90" s="8">
        <v>7802</v>
      </c>
      <c r="H90" s="16">
        <v>795.6</v>
      </c>
      <c r="I90" s="8">
        <v>193.20000000000002</v>
      </c>
      <c r="J90" s="3">
        <v>3200</v>
      </c>
      <c r="K90" s="18">
        <v>4603.1799999999994</v>
      </c>
      <c r="L90" s="20">
        <v>300</v>
      </c>
      <c r="M90" s="32">
        <v>1</v>
      </c>
      <c r="P90" s="1">
        <v>18</v>
      </c>
      <c r="Q90" s="2" t="s">
        <v>19</v>
      </c>
      <c r="R90" s="1">
        <v>1.5</v>
      </c>
      <c r="S90" s="35">
        <v>8.9621353900666012</v>
      </c>
      <c r="T90" s="35">
        <f t="shared" si="3"/>
        <v>14.07701989013448</v>
      </c>
      <c r="U90" s="35">
        <v>13.753635154246187</v>
      </c>
      <c r="V90" s="35">
        <v>8.9621353900666012</v>
      </c>
      <c r="W90" s="35">
        <v>6.6790965469798174</v>
      </c>
      <c r="X90" s="35">
        <v>5.263725921778418</v>
      </c>
      <c r="Y90" s="35">
        <v>8.0709060887878188</v>
      </c>
      <c r="Z90" s="35">
        <v>8.43450264798423</v>
      </c>
      <c r="AA90" s="35">
        <v>5.7037824746562009</v>
      </c>
      <c r="AB90" s="32">
        <v>1</v>
      </c>
    </row>
    <row r="91" spans="1:28" ht="15.75">
      <c r="A91" s="1">
        <v>19</v>
      </c>
      <c r="B91" s="2" t="s">
        <v>20</v>
      </c>
      <c r="C91" s="1">
        <v>1</v>
      </c>
      <c r="D91" s="39">
        <v>7268</v>
      </c>
      <c r="E91" s="39">
        <f t="shared" si="2"/>
        <v>2801231.9995405991</v>
      </c>
      <c r="F91" s="6">
        <v>920000</v>
      </c>
      <c r="G91" s="8">
        <v>7268</v>
      </c>
      <c r="H91" s="16">
        <v>703.8</v>
      </c>
      <c r="I91" s="8">
        <v>203.7</v>
      </c>
      <c r="J91" s="3">
        <v>3080</v>
      </c>
      <c r="K91" s="18">
        <v>4433.4799999999996</v>
      </c>
      <c r="L91" s="20">
        <v>281.25</v>
      </c>
      <c r="M91" s="32">
        <v>1</v>
      </c>
      <c r="P91" s="1">
        <v>19</v>
      </c>
      <c r="Q91" s="2" t="s">
        <v>20</v>
      </c>
      <c r="R91" s="1">
        <v>1</v>
      </c>
      <c r="S91" s="35">
        <v>8.8912364295160611</v>
      </c>
      <c r="T91" s="35">
        <f t="shared" si="3"/>
        <v>14.845569878209819</v>
      </c>
      <c r="U91" s="35">
        <v>13.732128949025222</v>
      </c>
      <c r="V91" s="35">
        <v>8.8912364295160611</v>
      </c>
      <c r="W91" s="35">
        <v>6.5564942248874845</v>
      </c>
      <c r="X91" s="35">
        <v>5.3166483232327604</v>
      </c>
      <c r="Y91" s="35">
        <v>8.0326848759676199</v>
      </c>
      <c r="Z91" s="35">
        <v>8.3969401077012815</v>
      </c>
      <c r="AA91" s="35">
        <v>5.6392439535186298</v>
      </c>
      <c r="AB91" s="32">
        <v>1</v>
      </c>
    </row>
    <row r="92" spans="1:28" ht="15.75">
      <c r="A92" s="1">
        <v>20</v>
      </c>
      <c r="B92" s="2" t="s">
        <v>21</v>
      </c>
      <c r="C92" s="1">
        <v>1.5</v>
      </c>
      <c r="D92" s="39">
        <v>8064</v>
      </c>
      <c r="E92" s="39">
        <f t="shared" si="2"/>
        <v>770336.47611202428</v>
      </c>
      <c r="F92" s="6">
        <v>960000</v>
      </c>
      <c r="G92" s="8">
        <v>8064</v>
      </c>
      <c r="H92" s="16">
        <v>663</v>
      </c>
      <c r="I92" s="8">
        <v>178.5</v>
      </c>
      <c r="J92" s="3">
        <v>3600</v>
      </c>
      <c r="K92" s="18">
        <v>4757.7599999999993</v>
      </c>
      <c r="L92" s="20">
        <v>187.5</v>
      </c>
      <c r="M92" s="32">
        <v>1</v>
      </c>
      <c r="P92" s="1">
        <v>20</v>
      </c>
      <c r="Q92" s="2" t="s">
        <v>21</v>
      </c>
      <c r="R92" s="1">
        <v>1.5</v>
      </c>
      <c r="S92" s="35">
        <v>8.9951649903111495</v>
      </c>
      <c r="T92" s="35">
        <f t="shared" si="3"/>
        <v>13.554582680344721</v>
      </c>
      <c r="U92" s="35">
        <v>13.77468856344402</v>
      </c>
      <c r="V92" s="35">
        <v>8.9951649903111495</v>
      </c>
      <c r="W92" s="35">
        <v>6.4967749901858625</v>
      </c>
      <c r="X92" s="35">
        <v>5.1845886012196933</v>
      </c>
      <c r="Y92" s="35">
        <v>8.1886891244442008</v>
      </c>
      <c r="Z92" s="35">
        <v>8.4675322482287783</v>
      </c>
      <c r="AA92" s="35">
        <v>5.2337788454104652</v>
      </c>
      <c r="AB92" s="32">
        <v>1</v>
      </c>
    </row>
    <row r="93" spans="1:28" ht="15.75">
      <c r="A93" s="1">
        <v>21</v>
      </c>
      <c r="B93" s="2" t="s">
        <v>22</v>
      </c>
      <c r="C93" s="1">
        <v>1.2</v>
      </c>
      <c r="D93" s="39">
        <v>7566.0000000000009</v>
      </c>
      <c r="E93" s="39">
        <f t="shared" si="2"/>
        <v>1892517.8663977382</v>
      </c>
      <c r="F93" s="6">
        <v>970000</v>
      </c>
      <c r="G93" s="8">
        <v>7566.0000000000009</v>
      </c>
      <c r="H93" s="16">
        <v>775.2</v>
      </c>
      <c r="I93" s="8">
        <v>176.39999999999998</v>
      </c>
      <c r="J93" s="3">
        <v>3520</v>
      </c>
      <c r="K93" s="18">
        <v>6431.1</v>
      </c>
      <c r="L93" s="20">
        <v>125</v>
      </c>
      <c r="M93" s="32">
        <v>1</v>
      </c>
      <c r="P93" s="1">
        <v>21</v>
      </c>
      <c r="Q93" s="2" t="s">
        <v>22</v>
      </c>
      <c r="R93" s="1">
        <v>1.2</v>
      </c>
      <c r="S93" s="35">
        <v>8.9314198051929754</v>
      </c>
      <c r="T93" s="35">
        <f t="shared" si="3"/>
        <v>14.453418704882065</v>
      </c>
      <c r="U93" s="35">
        <v>13.785051350479566</v>
      </c>
      <c r="V93" s="35">
        <v>8.9314198051929754</v>
      </c>
      <c r="W93" s="35">
        <v>6.6531210605765567</v>
      </c>
      <c r="X93" s="35">
        <v>5.1727541435726909</v>
      </c>
      <c r="Y93" s="35">
        <v>8.1662162685921427</v>
      </c>
      <c r="Z93" s="35">
        <v>8.7689008756952003</v>
      </c>
      <c r="AA93" s="35">
        <v>4.8283137373023015</v>
      </c>
      <c r="AB93" s="32">
        <v>1</v>
      </c>
    </row>
    <row r="94" spans="1:28" ht="15.75">
      <c r="A94" s="1">
        <v>22</v>
      </c>
      <c r="B94" s="2" t="s">
        <v>23</v>
      </c>
      <c r="C94" s="1">
        <v>0.6</v>
      </c>
      <c r="D94" s="39">
        <v>15713.04</v>
      </c>
      <c r="E94" s="39">
        <f t="shared" si="2"/>
        <v>45851205.973232001</v>
      </c>
      <c r="F94" s="6">
        <v>940000</v>
      </c>
      <c r="G94" s="8">
        <v>25297.994400000003</v>
      </c>
      <c r="H94" s="16">
        <v>1009.8000000000001</v>
      </c>
      <c r="I94" s="8">
        <v>205.8</v>
      </c>
      <c r="J94" s="3">
        <v>3760</v>
      </c>
      <c r="K94" s="18">
        <v>12099.040800000001</v>
      </c>
      <c r="L94" s="20">
        <v>750</v>
      </c>
      <c r="M94" s="32">
        <v>1</v>
      </c>
      <c r="P94" s="1">
        <v>22</v>
      </c>
      <c r="Q94" s="2" t="s">
        <v>23</v>
      </c>
      <c r="R94" s="1">
        <v>0.6</v>
      </c>
      <c r="S94" s="35">
        <v>9.6622462198497185</v>
      </c>
      <c r="T94" s="35">
        <f t="shared" si="3"/>
        <v>17.640912058899509</v>
      </c>
      <c r="U94" s="35">
        <v>13.753635154246187</v>
      </c>
      <c r="V94" s="35">
        <v>10.13848039884609</v>
      </c>
      <c r="W94" s="35">
        <v>6.9175075704248155</v>
      </c>
      <c r="X94" s="35">
        <v>5.326904823399949</v>
      </c>
      <c r="Y94" s="35">
        <v>8.2321742363839405</v>
      </c>
      <c r="Z94" s="35">
        <v>9.4008814557153109</v>
      </c>
      <c r="AA94" s="35">
        <v>6.620073206530356</v>
      </c>
      <c r="AB94" s="32">
        <v>1</v>
      </c>
    </row>
    <row r="95" spans="1:28" ht="15.75">
      <c r="A95" s="1">
        <v>23</v>
      </c>
      <c r="B95" s="2" t="s">
        <v>24</v>
      </c>
      <c r="C95" s="1">
        <v>1</v>
      </c>
      <c r="D95" s="39">
        <v>16429.439999999999</v>
      </c>
      <c r="E95" s="39">
        <f t="shared" si="2"/>
        <v>56066427.874146253</v>
      </c>
      <c r="F95" s="6">
        <v>960000</v>
      </c>
      <c r="G95" s="8">
        <v>26451.398399999998</v>
      </c>
      <c r="H95" s="16">
        <v>969</v>
      </c>
      <c r="I95" s="8">
        <v>203.7</v>
      </c>
      <c r="J95" s="3">
        <v>3840</v>
      </c>
      <c r="K95" s="18">
        <v>12979.257599999999</v>
      </c>
      <c r="L95" s="20">
        <v>618.75</v>
      </c>
      <c r="M95" s="32">
        <v>1</v>
      </c>
      <c r="P95" s="1">
        <v>23</v>
      </c>
      <c r="Q95" s="2" t="s">
        <v>24</v>
      </c>
      <c r="R95" s="1">
        <v>1</v>
      </c>
      <c r="S95" s="35">
        <v>9.7068301264577457</v>
      </c>
      <c r="T95" s="35">
        <f t="shared" si="3"/>
        <v>17.842047757744126</v>
      </c>
      <c r="U95" s="35">
        <v>13.77468856344402</v>
      </c>
      <c r="V95" s="35">
        <v>10.183064305454117</v>
      </c>
      <c r="W95" s="35">
        <v>6.8762646118907664</v>
      </c>
      <c r="X95" s="35">
        <v>5.3166483232327604</v>
      </c>
      <c r="Y95" s="35">
        <v>8.2532276455817719</v>
      </c>
      <c r="Z95" s="35">
        <v>9.4711077929366745</v>
      </c>
      <c r="AA95" s="35">
        <v>6.4277013138829</v>
      </c>
      <c r="AB95" s="32">
        <v>1</v>
      </c>
    </row>
    <row r="96" spans="1:28" ht="15.75">
      <c r="A96" s="1">
        <v>24</v>
      </c>
      <c r="B96" s="2" t="s">
        <v>25</v>
      </c>
      <c r="C96" s="1">
        <v>1.2</v>
      </c>
      <c r="D96" s="39">
        <v>15691.150000000001</v>
      </c>
      <c r="E96" s="39">
        <f t="shared" si="2"/>
        <v>45555235.361026295</v>
      </c>
      <c r="F96" s="6">
        <v>950000</v>
      </c>
      <c r="G96" s="8">
        <v>25262.751500000006</v>
      </c>
      <c r="H96" s="16">
        <v>999.6</v>
      </c>
      <c r="I96" s="8">
        <v>182.70000000000002</v>
      </c>
      <c r="J96" s="3">
        <v>3600</v>
      </c>
      <c r="K96" s="18">
        <v>10042.336000000001</v>
      </c>
      <c r="L96" s="20">
        <v>468.75</v>
      </c>
      <c r="M96" s="32">
        <v>1</v>
      </c>
      <c r="P96" s="1">
        <v>24</v>
      </c>
      <c r="Q96" s="2" t="s">
        <v>25</v>
      </c>
      <c r="R96" s="1">
        <v>1.2</v>
      </c>
      <c r="S96" s="35">
        <v>9.6608521381335404</v>
      </c>
      <c r="T96" s="35">
        <f t="shared" si="3"/>
        <v>17.63443611164131</v>
      </c>
      <c r="U96" s="35">
        <v>13.764217263576723</v>
      </c>
      <c r="V96" s="35">
        <v>10.137086317129912</v>
      </c>
      <c r="W96" s="35">
        <v>6.9073551989607971</v>
      </c>
      <c r="X96" s="35">
        <v>5.2078454633839613</v>
      </c>
      <c r="Y96" s="35">
        <v>8.1886891244442008</v>
      </c>
      <c r="Z96" s="35">
        <v>9.214565035505121</v>
      </c>
      <c r="AA96" s="35">
        <v>6.1500695772846203</v>
      </c>
      <c r="AB96" s="32">
        <v>1</v>
      </c>
    </row>
    <row r="97" spans="1:28" ht="15.75">
      <c r="A97" s="1">
        <v>25</v>
      </c>
      <c r="B97" s="2" t="s">
        <v>26</v>
      </c>
      <c r="C97" s="1">
        <v>0.75</v>
      </c>
      <c r="D97" s="39">
        <v>15713.04</v>
      </c>
      <c r="E97" s="39">
        <f t="shared" si="2"/>
        <v>45851205.973232001</v>
      </c>
      <c r="F97" s="6">
        <v>940000</v>
      </c>
      <c r="G97" s="8">
        <v>26397.907200000001</v>
      </c>
      <c r="H97" s="16">
        <v>958.79999999999984</v>
      </c>
      <c r="I97" s="8">
        <v>178.5</v>
      </c>
      <c r="J97" s="3">
        <v>3680</v>
      </c>
      <c r="K97" s="18">
        <v>9427.8240000000005</v>
      </c>
      <c r="L97" s="20">
        <v>600</v>
      </c>
      <c r="M97" s="32">
        <v>1</v>
      </c>
      <c r="P97" s="1">
        <v>25</v>
      </c>
      <c r="Q97" s="2" t="s">
        <v>26</v>
      </c>
      <c r="R97" s="1">
        <v>0.75</v>
      </c>
      <c r="S97" s="35">
        <v>9.6622462198497185</v>
      </c>
      <c r="T97" s="35">
        <f t="shared" si="3"/>
        <v>17.640912058899509</v>
      </c>
      <c r="U97" s="35">
        <v>13.753635154246187</v>
      </c>
      <c r="V97" s="35">
        <v>10.181040013264886</v>
      </c>
      <c r="W97" s="35">
        <v>6.8656825025602295</v>
      </c>
      <c r="X97" s="35">
        <v>5.1845886012196933</v>
      </c>
      <c r="Y97" s="35">
        <v>8.2106680311629763</v>
      </c>
      <c r="Z97" s="35">
        <v>9.151420596083728</v>
      </c>
      <c r="AA97" s="35">
        <v>6.3969296552161463</v>
      </c>
      <c r="AB97" s="32">
        <v>1</v>
      </c>
    </row>
    <row r="98" spans="1:28" ht="15.75">
      <c r="A98" s="1">
        <v>26</v>
      </c>
      <c r="B98" s="2" t="s">
        <v>27</v>
      </c>
      <c r="C98" s="1">
        <v>0.9</v>
      </c>
      <c r="D98" s="39">
        <v>15991.639999999998</v>
      </c>
      <c r="E98" s="39">
        <f t="shared" si="2"/>
        <v>49701821.188031957</v>
      </c>
      <c r="F98" s="6">
        <v>980000</v>
      </c>
      <c r="G98" s="8">
        <v>26865.955199999997</v>
      </c>
      <c r="H98" s="16">
        <v>968.99999999999989</v>
      </c>
      <c r="I98" s="8">
        <v>189</v>
      </c>
      <c r="J98" s="3">
        <v>3960</v>
      </c>
      <c r="K98" s="18">
        <v>9754.9004000000004</v>
      </c>
      <c r="L98" s="20">
        <v>750</v>
      </c>
      <c r="M98" s="32">
        <v>1</v>
      </c>
      <c r="P98" s="1">
        <v>26</v>
      </c>
      <c r="Q98" s="2" t="s">
        <v>27</v>
      </c>
      <c r="R98" s="1">
        <v>0.9</v>
      </c>
      <c r="S98" s="35">
        <v>9.6798213646712252</v>
      </c>
      <c r="T98" s="35">
        <f t="shared" si="3"/>
        <v>17.72155213401787</v>
      </c>
      <c r="U98" s="35">
        <v>13.795307850646754</v>
      </c>
      <c r="V98" s="35">
        <v>10.198615158086394</v>
      </c>
      <c r="W98" s="35">
        <v>6.8762646118907664</v>
      </c>
      <c r="X98" s="35">
        <v>5.2417470150596426</v>
      </c>
      <c r="Y98" s="35">
        <v>8.2839993042485265</v>
      </c>
      <c r="Z98" s="35">
        <v>9.1855250428564457</v>
      </c>
      <c r="AA98" s="35">
        <v>6.620073206530356</v>
      </c>
      <c r="AB98" s="32">
        <v>1</v>
      </c>
    </row>
    <row r="99" spans="1:28" ht="15.75">
      <c r="A99" s="1">
        <v>27</v>
      </c>
      <c r="B99" s="2" t="s">
        <v>28</v>
      </c>
      <c r="C99" s="7">
        <v>5</v>
      </c>
      <c r="D99" s="39">
        <v>14626.5</v>
      </c>
      <c r="E99" s="39">
        <f t="shared" si="2"/>
        <v>32317085.851111997</v>
      </c>
      <c r="F99" s="6">
        <v>980000</v>
      </c>
      <c r="G99" s="8">
        <v>24572.519999999997</v>
      </c>
      <c r="H99" s="16">
        <v>969</v>
      </c>
      <c r="I99" s="8">
        <v>207.9</v>
      </c>
      <c r="J99" s="3">
        <v>3600</v>
      </c>
      <c r="K99" s="18">
        <v>10969.875</v>
      </c>
      <c r="L99" s="20">
        <v>585</v>
      </c>
      <c r="M99" s="32">
        <v>1</v>
      </c>
      <c r="P99" s="1">
        <v>27</v>
      </c>
      <c r="Q99" s="2" t="s">
        <v>28</v>
      </c>
      <c r="R99" s="7">
        <v>5</v>
      </c>
      <c r="S99" s="35">
        <v>9.5905902309432829</v>
      </c>
      <c r="T99" s="35">
        <f t="shared" si="3"/>
        <v>17.291106622054244</v>
      </c>
      <c r="U99" s="35">
        <v>13.795307850646754</v>
      </c>
      <c r="V99" s="35">
        <v>10.109384024358452</v>
      </c>
      <c r="W99" s="35">
        <v>6.8762646118907664</v>
      </c>
      <c r="X99" s="35">
        <v>5.3370571948639673</v>
      </c>
      <c r="Y99" s="35">
        <v>8.1886891244442008</v>
      </c>
      <c r="Z99" s="35">
        <v>9.302908158491503</v>
      </c>
      <c r="AA99" s="35">
        <v>6.3716118472318568</v>
      </c>
      <c r="AB99" s="32">
        <v>1</v>
      </c>
    </row>
    <row r="100" spans="1:28" ht="15.75">
      <c r="A100" s="1">
        <v>28</v>
      </c>
      <c r="B100" s="2" t="s">
        <v>29</v>
      </c>
      <c r="C100" s="7">
        <v>2.5</v>
      </c>
      <c r="D100" s="39">
        <v>7546</v>
      </c>
      <c r="E100" s="39">
        <f t="shared" si="2"/>
        <v>1947945.3921120267</v>
      </c>
      <c r="F100" s="6">
        <v>980000</v>
      </c>
      <c r="G100" s="8">
        <v>6791.4</v>
      </c>
      <c r="H100" s="16">
        <v>663</v>
      </c>
      <c r="I100" s="8">
        <v>168</v>
      </c>
      <c r="J100" s="3">
        <v>2840</v>
      </c>
      <c r="K100" s="18">
        <v>6036.8</v>
      </c>
      <c r="L100" s="20">
        <v>90</v>
      </c>
      <c r="M100" s="32">
        <v>1</v>
      </c>
      <c r="P100" s="1">
        <v>28</v>
      </c>
      <c r="Q100" s="2" t="s">
        <v>29</v>
      </c>
      <c r="R100" s="7">
        <v>2.5</v>
      </c>
      <c r="S100" s="35">
        <v>8.9287729005242564</v>
      </c>
      <c r="T100" s="35">
        <f t="shared" si="3"/>
        <v>14.48228572999499</v>
      </c>
      <c r="U100" s="35">
        <v>13.795307850646754</v>
      </c>
      <c r="V100" s="35">
        <v>8.8234123848664296</v>
      </c>
      <c r="W100" s="35">
        <v>6.4967749901858625</v>
      </c>
      <c r="X100" s="35">
        <v>5.1239639794032588</v>
      </c>
      <c r="Y100" s="35">
        <v>7.9515593311552522</v>
      </c>
      <c r="Z100" s="35">
        <v>8.7056293492100458</v>
      </c>
      <c r="AA100" s="35">
        <v>4.499809670330265</v>
      </c>
      <c r="AB100" s="32">
        <v>1</v>
      </c>
    </row>
    <row r="101" spans="1:28" ht="15.75">
      <c r="A101" s="1">
        <v>29</v>
      </c>
      <c r="B101" s="2" t="s">
        <v>30</v>
      </c>
      <c r="C101" s="7">
        <v>1</v>
      </c>
      <c r="D101" s="39">
        <v>7644</v>
      </c>
      <c r="E101" s="39">
        <f t="shared" si="2"/>
        <v>1683994.5161120261</v>
      </c>
      <c r="F101" s="6">
        <v>980000</v>
      </c>
      <c r="G101" s="8">
        <v>6879.6</v>
      </c>
      <c r="H101" s="16">
        <v>561</v>
      </c>
      <c r="I101" s="8">
        <v>163.80000000000001</v>
      </c>
      <c r="J101" s="3">
        <v>2400</v>
      </c>
      <c r="K101" s="18">
        <v>7032.4800000000005</v>
      </c>
      <c r="L101" s="20">
        <v>75</v>
      </c>
      <c r="M101" s="32">
        <v>1</v>
      </c>
      <c r="P101" s="1">
        <v>29</v>
      </c>
      <c r="Q101" s="2" t="s">
        <v>30</v>
      </c>
      <c r="R101" s="7">
        <v>1</v>
      </c>
      <c r="S101" s="35">
        <v>8.9416763053601631</v>
      </c>
      <c r="T101" s="35">
        <f t="shared" si="3"/>
        <v>14.336679217313565</v>
      </c>
      <c r="U101" s="35">
        <v>13.795307850646754</v>
      </c>
      <c r="V101" s="35">
        <v>8.8363157897023381</v>
      </c>
      <c r="W101" s="35">
        <v>6.329720905522696</v>
      </c>
      <c r="X101" s="35">
        <v>5.0986461714189693</v>
      </c>
      <c r="Y101" s="35">
        <v>7.7832240163360371</v>
      </c>
      <c r="Z101" s="35">
        <v>8.8582946964211118</v>
      </c>
      <c r="AA101" s="35">
        <v>4.3174881135363101</v>
      </c>
      <c r="AB101" s="32">
        <v>1</v>
      </c>
    </row>
    <row r="102" spans="1:28" ht="15.75">
      <c r="A102" s="1">
        <v>30</v>
      </c>
      <c r="B102" s="2" t="s">
        <v>31</v>
      </c>
      <c r="C102" s="7">
        <v>2</v>
      </c>
      <c r="D102" s="39">
        <v>8036</v>
      </c>
      <c r="E102" s="39">
        <f t="shared" si="2"/>
        <v>820271.01211202436</v>
      </c>
      <c r="F102" s="6">
        <v>980000</v>
      </c>
      <c r="G102" s="8">
        <v>8036</v>
      </c>
      <c r="H102" s="16">
        <v>714</v>
      </c>
      <c r="I102" s="8">
        <v>157.5</v>
      </c>
      <c r="J102" s="3">
        <v>3040</v>
      </c>
      <c r="K102" s="18">
        <v>7955.64</v>
      </c>
      <c r="L102" s="20">
        <v>112.5</v>
      </c>
      <c r="M102" s="32">
        <v>1</v>
      </c>
      <c r="P102" s="1">
        <v>30</v>
      </c>
      <c r="Q102" s="2" t="s">
        <v>31</v>
      </c>
      <c r="R102" s="7">
        <v>2</v>
      </c>
      <c r="S102" s="35">
        <v>8.9916867259348248</v>
      </c>
      <c r="T102" s="35">
        <f t="shared" si="3"/>
        <v>13.61739006721213</v>
      </c>
      <c r="U102" s="35">
        <v>13.795307850646754</v>
      </c>
      <c r="V102" s="35">
        <v>8.9916867259348248</v>
      </c>
      <c r="W102" s="35">
        <v>6.5708829623395841</v>
      </c>
      <c r="X102" s="35">
        <v>5.0594254582656877</v>
      </c>
      <c r="Y102" s="35">
        <v>8.0196127944002669</v>
      </c>
      <c r="Z102" s="35">
        <v>8.9816363900813236</v>
      </c>
      <c r="AA102" s="35">
        <v>4.7229532216444747</v>
      </c>
      <c r="AB102" s="32">
        <v>1</v>
      </c>
    </row>
    <row r="103" spans="1:28" ht="15.75">
      <c r="A103" s="1">
        <v>31</v>
      </c>
      <c r="B103" s="2" t="s">
        <v>32</v>
      </c>
      <c r="C103" s="7">
        <v>1.5</v>
      </c>
      <c r="D103" s="39">
        <v>9114</v>
      </c>
      <c r="E103" s="39">
        <f t="shared" si="2"/>
        <v>29691.376112019647</v>
      </c>
      <c r="F103" s="6">
        <v>980000</v>
      </c>
      <c r="G103" s="8">
        <v>9114</v>
      </c>
      <c r="H103" s="16">
        <v>714</v>
      </c>
      <c r="I103" s="8">
        <v>199.5</v>
      </c>
      <c r="J103" s="3">
        <v>2560</v>
      </c>
      <c r="K103" s="18">
        <v>8476.02</v>
      </c>
      <c r="L103" s="20">
        <v>150</v>
      </c>
      <c r="M103" s="32">
        <v>1</v>
      </c>
      <c r="P103" s="1">
        <v>31</v>
      </c>
      <c r="Q103" s="2" t="s">
        <v>32</v>
      </c>
      <c r="R103" s="7">
        <v>1.5</v>
      </c>
      <c r="S103" s="35">
        <v>9.1175669718238286</v>
      </c>
      <c r="T103" s="35">
        <f t="shared" si="3"/>
        <v>10.298611916027582</v>
      </c>
      <c r="U103" s="35">
        <v>13.795307850646754</v>
      </c>
      <c r="V103" s="35">
        <v>9.1175669718238286</v>
      </c>
      <c r="W103" s="35">
        <v>6.5708829623395841</v>
      </c>
      <c r="X103" s="35">
        <v>5.2958142363299183</v>
      </c>
      <c r="Y103" s="35">
        <v>7.8477625374736082</v>
      </c>
      <c r="Z103" s="35">
        <v>9.0449962789889931</v>
      </c>
      <c r="AA103" s="35">
        <v>5.0106352940962555</v>
      </c>
      <c r="AB103" s="32">
        <v>1</v>
      </c>
    </row>
    <row r="104" spans="1:28" ht="15.75">
      <c r="A104" s="1">
        <v>32</v>
      </c>
      <c r="B104" s="2" t="s">
        <v>33</v>
      </c>
      <c r="C104" s="7">
        <v>3</v>
      </c>
      <c r="D104" s="39">
        <v>7252</v>
      </c>
      <c r="E104" s="39">
        <f t="shared" si="2"/>
        <v>2855046.0201120279</v>
      </c>
      <c r="F104" s="6">
        <v>980000</v>
      </c>
      <c r="G104" s="8">
        <v>7252</v>
      </c>
      <c r="H104" s="16">
        <v>897.6</v>
      </c>
      <c r="I104" s="8">
        <v>197.39999999999998</v>
      </c>
      <c r="J104" s="3">
        <v>3560</v>
      </c>
      <c r="K104" s="18">
        <v>7034.44</v>
      </c>
      <c r="L104" s="20">
        <v>300</v>
      </c>
      <c r="M104" s="32">
        <v>1</v>
      </c>
      <c r="P104" s="1">
        <v>32</v>
      </c>
      <c r="Q104" s="2" t="s">
        <v>33</v>
      </c>
      <c r="R104" s="7">
        <v>3</v>
      </c>
      <c r="S104" s="35">
        <v>8.8890325718747416</v>
      </c>
      <c r="T104" s="35">
        <f t="shared" si="3"/>
        <v>14.864598520070892</v>
      </c>
      <c r="U104" s="35">
        <v>13.795307850646754</v>
      </c>
      <c r="V104" s="35">
        <v>8.8890325718747416</v>
      </c>
      <c r="W104" s="35">
        <v>6.7997245347684316</v>
      </c>
      <c r="X104" s="35">
        <v>5.2852321269993814</v>
      </c>
      <c r="Y104" s="35">
        <v>8.1775158238460754</v>
      </c>
      <c r="Z104" s="35">
        <v>8.8585733643900326</v>
      </c>
      <c r="AA104" s="35">
        <v>5.7037824746562009</v>
      </c>
      <c r="AB104" s="32">
        <v>1</v>
      </c>
    </row>
    <row r="105" spans="1:28" ht="15.75">
      <c r="A105" s="1">
        <v>33</v>
      </c>
      <c r="B105" s="2" t="s">
        <v>34</v>
      </c>
      <c r="C105" s="7">
        <v>1</v>
      </c>
      <c r="D105" s="39">
        <v>7448</v>
      </c>
      <c r="E105" s="39">
        <f t="shared" si="2"/>
        <v>2231104.2681120271</v>
      </c>
      <c r="F105" s="6">
        <v>980000</v>
      </c>
      <c r="G105" s="8">
        <v>11618.880000000001</v>
      </c>
      <c r="H105" s="16">
        <v>918</v>
      </c>
      <c r="I105" s="8">
        <v>205.79999999999998</v>
      </c>
      <c r="J105" s="3">
        <v>3600</v>
      </c>
      <c r="K105" s="18">
        <v>6926.64</v>
      </c>
      <c r="L105" s="20">
        <v>281.25</v>
      </c>
      <c r="M105" s="32">
        <v>1</v>
      </c>
      <c r="P105" s="1">
        <v>33</v>
      </c>
      <c r="Q105" s="2" t="s">
        <v>34</v>
      </c>
      <c r="R105" s="7">
        <v>1</v>
      </c>
      <c r="S105" s="35">
        <v>8.9157008189569034</v>
      </c>
      <c r="T105" s="35">
        <f t="shared" si="3"/>
        <v>14.618007208365617</v>
      </c>
      <c r="U105" s="35">
        <v>13.795307850646754</v>
      </c>
      <c r="V105" s="35">
        <v>9.3603866402183495</v>
      </c>
      <c r="W105" s="35">
        <v>6.8221973906204907</v>
      </c>
      <c r="X105" s="35">
        <v>5.326904823399949</v>
      </c>
      <c r="Y105" s="35">
        <v>8.1886891244442008</v>
      </c>
      <c r="Z105" s="35">
        <v>8.8431301261220678</v>
      </c>
      <c r="AA105" s="35">
        <v>5.6392439535186298</v>
      </c>
      <c r="AB105" s="32">
        <v>1</v>
      </c>
    </row>
    <row r="106" spans="1:28" ht="15.75">
      <c r="A106" s="1">
        <v>34</v>
      </c>
      <c r="B106" s="2" t="s">
        <v>35</v>
      </c>
      <c r="C106" s="7">
        <v>4</v>
      </c>
      <c r="D106" s="39">
        <v>6664</v>
      </c>
      <c r="E106" s="39">
        <f t="shared" si="2"/>
        <v>5187863.2761120303</v>
      </c>
      <c r="F106" s="6">
        <v>980000</v>
      </c>
      <c r="G106" s="8">
        <v>10395.84</v>
      </c>
      <c r="H106" s="16">
        <v>918</v>
      </c>
      <c r="I106" s="8">
        <v>172.2</v>
      </c>
      <c r="J106" s="3">
        <v>2040</v>
      </c>
      <c r="K106" s="18">
        <v>5664.4</v>
      </c>
      <c r="L106" s="20">
        <v>234.375</v>
      </c>
      <c r="M106" s="32">
        <v>1</v>
      </c>
      <c r="P106" s="1">
        <v>34</v>
      </c>
      <c r="Q106" s="2" t="s">
        <v>35</v>
      </c>
      <c r="R106" s="7">
        <v>4</v>
      </c>
      <c r="S106" s="35">
        <v>8.8044751838466784</v>
      </c>
      <c r="T106" s="35">
        <f t="shared" si="3"/>
        <v>15.461832470199196</v>
      </c>
      <c r="U106" s="35">
        <v>13.795307850646754</v>
      </c>
      <c r="V106" s="35">
        <v>9.2491610051081246</v>
      </c>
      <c r="W106" s="35">
        <v>6.8221973906204907</v>
      </c>
      <c r="X106" s="35">
        <v>5.14865659199363</v>
      </c>
      <c r="Y106" s="35">
        <v>7.620705086838262</v>
      </c>
      <c r="Z106" s="35">
        <v>8.6419562543489032</v>
      </c>
      <c r="AA106" s="35">
        <v>5.4569223967246749</v>
      </c>
      <c r="AB106" s="32">
        <v>1</v>
      </c>
    </row>
    <row r="107" spans="1:28" ht="15.75">
      <c r="A107" s="1">
        <v>35</v>
      </c>
      <c r="B107" s="2" t="s">
        <v>36</v>
      </c>
      <c r="C107" s="7">
        <v>1.5</v>
      </c>
      <c r="D107" s="39">
        <v>7154</v>
      </c>
      <c r="E107" s="39">
        <f t="shared" si="2"/>
        <v>3195828.8961120285</v>
      </c>
      <c r="F107" s="6">
        <v>980000</v>
      </c>
      <c r="G107" s="8">
        <v>11160.24</v>
      </c>
      <c r="H107" s="16">
        <v>805.80000000000007</v>
      </c>
      <c r="I107" s="8">
        <v>168</v>
      </c>
      <c r="J107" s="3">
        <v>2920</v>
      </c>
      <c r="K107" s="18">
        <v>5794.7400000000007</v>
      </c>
      <c r="L107" s="20">
        <v>300</v>
      </c>
      <c r="M107" s="32">
        <v>1</v>
      </c>
      <c r="P107" s="1">
        <v>35</v>
      </c>
      <c r="Q107" s="2" t="s">
        <v>36</v>
      </c>
      <c r="R107" s="7">
        <v>1.5</v>
      </c>
      <c r="S107" s="35">
        <v>8.8754269198189633</v>
      </c>
      <c r="T107" s="35">
        <f t="shared" si="3"/>
        <v>14.977357047549054</v>
      </c>
      <c r="U107" s="35">
        <v>13.795307850646754</v>
      </c>
      <c r="V107" s="35">
        <v>9.3201127410804094</v>
      </c>
      <c r="W107" s="35">
        <v>6.6918355727572472</v>
      </c>
      <c r="X107" s="35">
        <v>5.1239639794032588</v>
      </c>
      <c r="Y107" s="35">
        <v>7.9793388952623276</v>
      </c>
      <c r="Z107" s="35">
        <v>8.6647058885033097</v>
      </c>
      <c r="AA107" s="35">
        <v>5.7037824746562009</v>
      </c>
      <c r="AB107" s="32">
        <v>1</v>
      </c>
    </row>
    <row r="108" spans="1:28" ht="15.75">
      <c r="A108" s="9">
        <v>1</v>
      </c>
      <c r="B108" s="10" t="s">
        <v>37</v>
      </c>
      <c r="C108" s="9">
        <v>1.25</v>
      </c>
      <c r="D108" s="39">
        <v>7315</v>
      </c>
      <c r="E108" s="39">
        <f t="shared" si="2"/>
        <v>2646114.3141120276</v>
      </c>
      <c r="F108" s="6">
        <v>950000</v>
      </c>
      <c r="G108" s="8">
        <v>8412.25</v>
      </c>
      <c r="H108" s="16">
        <v>805.8</v>
      </c>
      <c r="I108" s="8">
        <v>178.5</v>
      </c>
      <c r="J108" s="3">
        <v>2920</v>
      </c>
      <c r="K108" s="18">
        <v>4462.1499999999996</v>
      </c>
      <c r="L108" s="20">
        <v>270</v>
      </c>
      <c r="M108" s="33">
        <v>1</v>
      </c>
      <c r="P108" s="9">
        <v>1</v>
      </c>
      <c r="Q108" s="10" t="s">
        <v>37</v>
      </c>
      <c r="R108" s="9">
        <v>1.25</v>
      </c>
      <c r="S108" s="35">
        <v>8.897682313454224</v>
      </c>
      <c r="T108" s="35">
        <f t="shared" si="3"/>
        <v>14.788602825336087</v>
      </c>
      <c r="U108" s="35">
        <v>13.764217263576723</v>
      </c>
      <c r="V108" s="35">
        <v>9.0374442558293833</v>
      </c>
      <c r="W108" s="35">
        <v>6.6918355727572472</v>
      </c>
      <c r="X108" s="35">
        <v>5.1845886012196933</v>
      </c>
      <c r="Y108" s="35">
        <v>7.9793388952623276</v>
      </c>
      <c r="Z108" s="35">
        <v>8.4033859916394444</v>
      </c>
      <c r="AA108" s="35">
        <v>5.598421958998375</v>
      </c>
      <c r="AB108" s="33">
        <v>1</v>
      </c>
    </row>
    <row r="109" spans="1:28" ht="15.75">
      <c r="A109" s="9">
        <v>2</v>
      </c>
      <c r="B109" s="10" t="s">
        <v>38</v>
      </c>
      <c r="C109" s="9">
        <v>1.5</v>
      </c>
      <c r="D109" s="39">
        <v>7840</v>
      </c>
      <c r="E109" s="39">
        <f t="shared" si="2"/>
        <v>1213716.7641120253</v>
      </c>
      <c r="F109" s="6">
        <v>980000</v>
      </c>
      <c r="G109" s="8">
        <v>9015.9999999999982</v>
      </c>
      <c r="H109" s="16">
        <v>765</v>
      </c>
      <c r="I109" s="8">
        <v>163.80000000000001</v>
      </c>
      <c r="J109" s="3">
        <v>2120</v>
      </c>
      <c r="K109" s="18">
        <v>4939.2</v>
      </c>
      <c r="L109" s="20">
        <v>250</v>
      </c>
      <c r="M109" s="33">
        <v>1</v>
      </c>
      <c r="P109" s="9">
        <v>2</v>
      </c>
      <c r="Q109" s="10" t="s">
        <v>38</v>
      </c>
      <c r="R109" s="9">
        <v>1.5</v>
      </c>
      <c r="S109" s="35">
        <v>8.9669941133444535</v>
      </c>
      <c r="T109" s="35">
        <f t="shared" si="3"/>
        <v>14.009197915400829</v>
      </c>
      <c r="U109" s="35">
        <v>13.795307850646754</v>
      </c>
      <c r="V109" s="35">
        <v>9.1067560557196128</v>
      </c>
      <c r="W109" s="35">
        <v>6.6398758338265358</v>
      </c>
      <c r="X109" s="35">
        <v>5.0986461714189693</v>
      </c>
      <c r="Y109" s="35">
        <v>7.6591713676660582</v>
      </c>
      <c r="Z109" s="35">
        <v>8.5049586537478952</v>
      </c>
      <c r="AA109" s="35">
        <v>5.521460917862246</v>
      </c>
      <c r="AB109" s="33">
        <v>1</v>
      </c>
    </row>
    <row r="110" spans="1:28" ht="15.75">
      <c r="A110" s="9">
        <v>3</v>
      </c>
      <c r="B110" s="10" t="s">
        <v>39</v>
      </c>
      <c r="C110" s="9">
        <v>1</v>
      </c>
      <c r="D110" s="39">
        <v>8448</v>
      </c>
      <c r="E110" s="39">
        <f t="shared" si="2"/>
        <v>243727.98239773687</v>
      </c>
      <c r="F110" s="6">
        <v>960000</v>
      </c>
      <c r="G110" s="8">
        <v>9715.1999999999989</v>
      </c>
      <c r="H110" s="16">
        <v>867</v>
      </c>
      <c r="I110" s="8">
        <v>163.80000000000001</v>
      </c>
      <c r="J110" s="3">
        <v>2320</v>
      </c>
      <c r="K110" s="18">
        <v>5068.8</v>
      </c>
      <c r="L110" s="20">
        <v>281.25</v>
      </c>
      <c r="M110" s="33">
        <v>1</v>
      </c>
      <c r="P110" s="9">
        <v>3</v>
      </c>
      <c r="Q110" s="10" t="s">
        <v>39</v>
      </c>
      <c r="R110" s="9">
        <v>1</v>
      </c>
      <c r="S110" s="35">
        <v>9.041685005946043</v>
      </c>
      <c r="T110" s="35">
        <f t="shared" si="3"/>
        <v>12.403808056155549</v>
      </c>
      <c r="U110" s="35">
        <v>13.77468856344402</v>
      </c>
      <c r="V110" s="35">
        <v>9.1814469483212005</v>
      </c>
      <c r="W110" s="35">
        <v>6.7650389767805414</v>
      </c>
      <c r="X110" s="35">
        <v>5.0986461714189693</v>
      </c>
      <c r="Y110" s="35">
        <v>7.7493224646603558</v>
      </c>
      <c r="Z110" s="35">
        <v>8.5308593821800525</v>
      </c>
      <c r="AA110" s="35">
        <v>5.6392439535186298</v>
      </c>
      <c r="AB110" s="33">
        <v>1</v>
      </c>
    </row>
    <row r="111" spans="1:28" ht="15.75">
      <c r="A111" s="9">
        <v>4</v>
      </c>
      <c r="B111" s="10" t="s">
        <v>40</v>
      </c>
      <c r="C111" s="9">
        <v>1.2</v>
      </c>
      <c r="D111" s="39">
        <v>11519.2</v>
      </c>
      <c r="E111" s="39">
        <f t="shared" si="2"/>
        <v>6643567.3737120125</v>
      </c>
      <c r="F111" s="6">
        <v>880000</v>
      </c>
      <c r="G111" s="8">
        <v>19121.871999999999</v>
      </c>
      <c r="H111" s="16">
        <v>918.00000000000011</v>
      </c>
      <c r="I111" s="8">
        <v>197.4</v>
      </c>
      <c r="J111" s="3">
        <v>3520</v>
      </c>
      <c r="K111" s="18">
        <v>7141.9040000000014</v>
      </c>
      <c r="L111" s="20">
        <v>468.75</v>
      </c>
      <c r="M111" s="33">
        <v>1</v>
      </c>
      <c r="P111" s="9">
        <v>4</v>
      </c>
      <c r="Q111" s="10" t="s">
        <v>40</v>
      </c>
      <c r="R111" s="9">
        <v>1.2</v>
      </c>
      <c r="S111" s="35">
        <v>9.3517704873940612</v>
      </c>
      <c r="T111" s="35">
        <f t="shared" si="3"/>
        <v>15.709159632259889</v>
      </c>
      <c r="U111" s="35">
        <v>13.687677186454389</v>
      </c>
      <c r="V111" s="35">
        <v>9.8585880897625131</v>
      </c>
      <c r="W111" s="35">
        <v>6.8221973906204907</v>
      </c>
      <c r="X111" s="35">
        <v>5.2852321269993814</v>
      </c>
      <c r="Y111" s="35">
        <v>8.1662162685921427</v>
      </c>
      <c r="Z111" s="35">
        <v>8.8737346864510602</v>
      </c>
      <c r="AA111" s="35">
        <v>6.1500695772846203</v>
      </c>
      <c r="AB111" s="33">
        <v>1</v>
      </c>
    </row>
    <row r="112" spans="1:28" ht="15.75">
      <c r="A112" s="9">
        <v>5</v>
      </c>
      <c r="B112" s="10" t="s">
        <v>41</v>
      </c>
      <c r="C112" s="9">
        <v>1.2</v>
      </c>
      <c r="D112" s="39">
        <v>11067</v>
      </c>
      <c r="E112" s="39">
        <f t="shared" si="2"/>
        <v>4516950.4901120113</v>
      </c>
      <c r="F112" s="6">
        <v>930000</v>
      </c>
      <c r="G112" s="8">
        <v>18371.22</v>
      </c>
      <c r="H112" s="16">
        <v>887.4</v>
      </c>
      <c r="I112" s="8">
        <v>205.8</v>
      </c>
      <c r="J112" s="3">
        <v>3640</v>
      </c>
      <c r="K112" s="18">
        <v>6640.2</v>
      </c>
      <c r="L112" s="20">
        <v>421.875</v>
      </c>
      <c r="M112" s="33">
        <v>1</v>
      </c>
      <c r="P112" s="9">
        <v>5</v>
      </c>
      <c r="Q112" s="10" t="s">
        <v>41</v>
      </c>
      <c r="R112" s="9">
        <v>1.2</v>
      </c>
      <c r="S112" s="35">
        <v>9.311722986264785</v>
      </c>
      <c r="T112" s="35">
        <f t="shared" si="3"/>
        <v>15.323347653786769</v>
      </c>
      <c r="U112" s="35">
        <v>13.742939865129438</v>
      </c>
      <c r="V112" s="35">
        <v>9.8185405886332369</v>
      </c>
      <c r="W112" s="35">
        <v>6.7882958389448094</v>
      </c>
      <c r="X112" s="35">
        <v>5.326904823399949</v>
      </c>
      <c r="Y112" s="35">
        <v>8.1997389606307856</v>
      </c>
      <c r="Z112" s="35">
        <v>8.8008973624987945</v>
      </c>
      <c r="AA112" s="35">
        <v>6.0447090616267944</v>
      </c>
      <c r="AB112" s="33">
        <v>1</v>
      </c>
    </row>
    <row r="113" spans="1:28" ht="15.75">
      <c r="A113" s="9">
        <v>6</v>
      </c>
      <c r="B113" s="10" t="s">
        <v>42</v>
      </c>
      <c r="C113" s="9">
        <v>1.2</v>
      </c>
      <c r="D113" s="39">
        <v>14460.880000000001</v>
      </c>
      <c r="E113" s="39">
        <f t="shared" si="2"/>
        <v>30461478.755952008</v>
      </c>
      <c r="F113" s="6">
        <v>980000</v>
      </c>
      <c r="G113" s="8">
        <v>24005.060799999999</v>
      </c>
      <c r="H113" s="16">
        <v>918.00000000000011</v>
      </c>
      <c r="I113" s="8">
        <v>203.70000000000002</v>
      </c>
      <c r="J113" s="3">
        <v>3640</v>
      </c>
      <c r="K113" s="18">
        <v>8965.7456000000002</v>
      </c>
      <c r="L113" s="20">
        <v>468.75</v>
      </c>
      <c r="M113" s="33">
        <v>1</v>
      </c>
      <c r="P113" s="9">
        <v>6</v>
      </c>
      <c r="Q113" s="10" t="s">
        <v>42</v>
      </c>
      <c r="R113" s="9">
        <v>1.2</v>
      </c>
      <c r="S113" s="35">
        <v>9.5792023513990472</v>
      </c>
      <c r="T113" s="35">
        <f t="shared" si="3"/>
        <v>17.23197345172342</v>
      </c>
      <c r="U113" s="35">
        <v>13.795307850646754</v>
      </c>
      <c r="V113" s="35">
        <v>10.086019953767499</v>
      </c>
      <c r="W113" s="35">
        <v>6.8221973906204907</v>
      </c>
      <c r="X113" s="35">
        <v>5.3166483232327604</v>
      </c>
      <c r="Y113" s="35">
        <v>8.1997389606307856</v>
      </c>
      <c r="Z113" s="35">
        <v>9.1011665504560462</v>
      </c>
      <c r="AA113" s="35">
        <v>6.1500695772846203</v>
      </c>
      <c r="AB113" s="33">
        <v>1</v>
      </c>
    </row>
    <row r="114" spans="1:28" ht="15.75">
      <c r="A114" s="9">
        <v>7</v>
      </c>
      <c r="B114" s="10" t="s">
        <v>43</v>
      </c>
      <c r="C114" s="9">
        <v>0.9</v>
      </c>
      <c r="D114" s="39">
        <v>10845.659999999998</v>
      </c>
      <c r="E114" s="39">
        <f t="shared" si="2"/>
        <v>3625108.8327920046</v>
      </c>
      <c r="F114" s="6">
        <v>930000</v>
      </c>
      <c r="G114" s="8">
        <v>18003.795599999998</v>
      </c>
      <c r="H114" s="16">
        <v>968.99999999999989</v>
      </c>
      <c r="I114" s="8">
        <v>203.7</v>
      </c>
      <c r="J114" s="3">
        <v>3880</v>
      </c>
      <c r="K114" s="18">
        <v>6615.8525999999993</v>
      </c>
      <c r="L114" s="20">
        <v>229.16666666666666</v>
      </c>
      <c r="M114" s="33">
        <v>1</v>
      </c>
      <c r="P114" s="9">
        <v>7</v>
      </c>
      <c r="Q114" s="10" t="s">
        <v>43</v>
      </c>
      <c r="R114" s="9">
        <v>0.9</v>
      </c>
      <c r="S114" s="35">
        <v>9.2915202789472655</v>
      </c>
      <c r="T114" s="35">
        <f t="shared" si="3"/>
        <v>15.103394868659409</v>
      </c>
      <c r="U114" s="35">
        <v>13.742939865129438</v>
      </c>
      <c r="V114" s="35">
        <v>9.7983378813157174</v>
      </c>
      <c r="W114" s="35">
        <v>6.8762646118907664</v>
      </c>
      <c r="X114" s="35">
        <v>5.3166483232327604</v>
      </c>
      <c r="Y114" s="35">
        <v>8.2635904326173186</v>
      </c>
      <c r="Z114" s="35">
        <v>8.7972239571324859</v>
      </c>
      <c r="AA114" s="35">
        <v>5.4344495408726168</v>
      </c>
      <c r="AB114" s="33">
        <v>1</v>
      </c>
    </row>
    <row r="115" spans="1:28" ht="15.75">
      <c r="A115" s="9">
        <v>8</v>
      </c>
      <c r="B115" s="10" t="s">
        <v>44</v>
      </c>
      <c r="C115" s="9">
        <v>1.5</v>
      </c>
      <c r="D115" s="39">
        <v>12887.699999999997</v>
      </c>
      <c r="E115" s="39">
        <f t="shared" si="2"/>
        <v>15571009.576711981</v>
      </c>
      <c r="F115" s="6">
        <v>950000</v>
      </c>
      <c r="G115" s="8">
        <v>21393.581999999995</v>
      </c>
      <c r="H115" s="16">
        <v>907.80000000000007</v>
      </c>
      <c r="I115" s="8">
        <v>186.9</v>
      </c>
      <c r="J115" s="3">
        <v>3480</v>
      </c>
      <c r="K115" s="18">
        <v>8377.0049999999992</v>
      </c>
      <c r="L115" s="20">
        <v>375</v>
      </c>
      <c r="M115" s="33">
        <v>1</v>
      </c>
      <c r="P115" s="9">
        <v>8</v>
      </c>
      <c r="Q115" s="10" t="s">
        <v>44</v>
      </c>
      <c r="R115" s="9">
        <v>1.5</v>
      </c>
      <c r="S115" s="35">
        <v>9.4640286471184734</v>
      </c>
      <c r="T115" s="35">
        <f t="shared" si="3"/>
        <v>16.560921382858499</v>
      </c>
      <c r="U115" s="35">
        <v>13.764217263576723</v>
      </c>
      <c r="V115" s="35">
        <v>9.9708462494869252</v>
      </c>
      <c r="W115" s="35">
        <v>6.8110240900223653</v>
      </c>
      <c r="X115" s="35">
        <v>5.2305737144615172</v>
      </c>
      <c r="Y115" s="35">
        <v>8.1547875727685195</v>
      </c>
      <c r="Z115" s="35">
        <v>9.0332457310260192</v>
      </c>
      <c r="AA115" s="35">
        <v>5.9269260259704106</v>
      </c>
      <c r="AB115" s="33">
        <v>1</v>
      </c>
    </row>
    <row r="116" spans="1:28" ht="15.75">
      <c r="A116" s="9">
        <v>9</v>
      </c>
      <c r="B116" s="10" t="s">
        <v>45</v>
      </c>
      <c r="C116" s="9">
        <v>1.5</v>
      </c>
      <c r="D116" s="39">
        <v>13994.4</v>
      </c>
      <c r="E116" s="39">
        <f t="shared" si="2"/>
        <v>25529897.111311994</v>
      </c>
      <c r="F116" s="6">
        <v>980000</v>
      </c>
      <c r="G116" s="8">
        <v>23230.703999999998</v>
      </c>
      <c r="H116" s="16">
        <v>948.6</v>
      </c>
      <c r="I116" s="8">
        <v>203.70000000000002</v>
      </c>
      <c r="J116" s="3">
        <v>3680</v>
      </c>
      <c r="K116" s="18">
        <v>8536.5839999999989</v>
      </c>
      <c r="L116" s="20">
        <v>500</v>
      </c>
      <c r="M116" s="33">
        <v>1</v>
      </c>
      <c r="P116" s="9">
        <v>9</v>
      </c>
      <c r="Q116" s="10" t="s">
        <v>45</v>
      </c>
      <c r="R116" s="9">
        <v>1.5</v>
      </c>
      <c r="S116" s="35">
        <v>9.5464125285760559</v>
      </c>
      <c r="T116" s="35">
        <f t="shared" si="3"/>
        <v>17.055360759100342</v>
      </c>
      <c r="U116" s="35">
        <v>13.795307850646754</v>
      </c>
      <c r="V116" s="35">
        <v>10.053230130944508</v>
      </c>
      <c r="W116" s="35">
        <v>6.8549872134434811</v>
      </c>
      <c r="X116" s="35">
        <v>5.3166483232327604</v>
      </c>
      <c r="Y116" s="35">
        <v>8.2106680311629763</v>
      </c>
      <c r="Z116" s="35">
        <v>9.0521162067612764</v>
      </c>
      <c r="AA116" s="35">
        <v>6.2146080984221914</v>
      </c>
      <c r="AB116" s="33">
        <v>1</v>
      </c>
    </row>
    <row r="117" spans="1:28" ht="15.75">
      <c r="A117" s="9">
        <v>10</v>
      </c>
      <c r="B117" s="10" t="s">
        <v>46</v>
      </c>
      <c r="C117" s="11">
        <v>3</v>
      </c>
      <c r="D117" s="39">
        <v>12252.24</v>
      </c>
      <c r="E117" s="39">
        <f t="shared" si="2"/>
        <v>10959753.598832004</v>
      </c>
      <c r="F117" s="6">
        <v>990000</v>
      </c>
      <c r="G117" s="8">
        <v>20338.718400000002</v>
      </c>
      <c r="H117" s="16">
        <v>887.4</v>
      </c>
      <c r="I117" s="8">
        <v>201.6</v>
      </c>
      <c r="J117" s="3">
        <v>3800</v>
      </c>
      <c r="K117" s="18">
        <v>7351.3440000000001</v>
      </c>
      <c r="L117" s="20">
        <v>506.25</v>
      </c>
      <c r="M117" s="33">
        <v>1</v>
      </c>
      <c r="P117" s="9">
        <v>10</v>
      </c>
      <c r="Q117" s="10" t="s">
        <v>46</v>
      </c>
      <c r="R117" s="11">
        <v>3</v>
      </c>
      <c r="S117" s="35">
        <v>9.4134640563994001</v>
      </c>
      <c r="T117" s="35">
        <f t="shared" si="3"/>
        <v>16.209740357373029</v>
      </c>
      <c r="U117" s="35">
        <v>13.805460222110773</v>
      </c>
      <c r="V117" s="35">
        <v>9.920281658767852</v>
      </c>
      <c r="W117" s="35">
        <v>6.7882958389448094</v>
      </c>
      <c r="X117" s="35">
        <v>5.3062855361972137</v>
      </c>
      <c r="Y117" s="35">
        <v>8.2427563457144775</v>
      </c>
      <c r="Z117" s="35">
        <v>8.9026384326334096</v>
      </c>
      <c r="AA117" s="35">
        <v>6.2270306184207485</v>
      </c>
      <c r="AB117" s="33">
        <v>1</v>
      </c>
    </row>
    <row r="118" spans="1:28" ht="15.75">
      <c r="A118" s="9">
        <v>11</v>
      </c>
      <c r="B118" s="10" t="s">
        <v>47</v>
      </c>
      <c r="C118" s="11">
        <v>3</v>
      </c>
      <c r="D118" s="39">
        <v>13347.36</v>
      </c>
      <c r="E118" s="39">
        <f t="shared" si="2"/>
        <v>19409944.512820579</v>
      </c>
      <c r="F118" s="6">
        <v>920000</v>
      </c>
      <c r="G118" s="8">
        <v>18686.304</v>
      </c>
      <c r="H118" s="16">
        <v>928.19999999999993</v>
      </c>
      <c r="I118" s="8">
        <v>191.10000000000002</v>
      </c>
      <c r="J118" s="3">
        <v>3960</v>
      </c>
      <c r="K118" s="18">
        <v>10811.361600000002</v>
      </c>
      <c r="L118" s="20">
        <v>750</v>
      </c>
      <c r="M118" s="33">
        <v>1</v>
      </c>
      <c r="P118" s="9">
        <v>11</v>
      </c>
      <c r="Q118" s="10" t="s">
        <v>47</v>
      </c>
      <c r="R118" s="11">
        <v>3</v>
      </c>
      <c r="S118" s="35">
        <v>9.4990738914637411</v>
      </c>
      <c r="T118" s="35">
        <f t="shared" si="3"/>
        <v>16.78129609645077</v>
      </c>
      <c r="U118" s="35">
        <v>13.732128949025222</v>
      </c>
      <c r="V118" s="35">
        <v>9.835546128084955</v>
      </c>
      <c r="W118" s="35">
        <v>6.8332472268070754</v>
      </c>
      <c r="X118" s="35">
        <v>5.2527968512462273</v>
      </c>
      <c r="Y118" s="35">
        <v>8.2839993042485265</v>
      </c>
      <c r="Z118" s="35">
        <v>9.2883528601480894</v>
      </c>
      <c r="AA118" s="35">
        <v>6.620073206530356</v>
      </c>
      <c r="AB118" s="33">
        <v>1</v>
      </c>
    </row>
    <row r="119" spans="1:28" ht="15.75">
      <c r="A119" s="9">
        <v>12</v>
      </c>
      <c r="B119" s="10" t="s">
        <v>48</v>
      </c>
      <c r="C119" s="11">
        <v>4</v>
      </c>
      <c r="D119" s="39">
        <v>14253.180000000002</v>
      </c>
      <c r="E119" s="39">
        <f t="shared" si="2"/>
        <v>28211945.748494875</v>
      </c>
      <c r="F119" s="6">
        <v>970000</v>
      </c>
      <c r="G119" s="8">
        <v>19954.452000000001</v>
      </c>
      <c r="H119" s="16">
        <v>989.4</v>
      </c>
      <c r="I119" s="8">
        <v>203.7</v>
      </c>
      <c r="J119" s="3">
        <v>3720</v>
      </c>
      <c r="K119" s="18">
        <v>11260.012200000003</v>
      </c>
      <c r="L119" s="20">
        <v>675</v>
      </c>
      <c r="M119" s="33">
        <v>1</v>
      </c>
      <c r="P119" s="9">
        <v>12</v>
      </c>
      <c r="Q119" s="10" t="s">
        <v>48</v>
      </c>
      <c r="R119" s="11">
        <v>4</v>
      </c>
      <c r="S119" s="35">
        <v>9.5647353186955151</v>
      </c>
      <c r="T119" s="35">
        <f t="shared" si="3"/>
        <v>17.155256054314414</v>
      </c>
      <c r="U119" s="35">
        <v>13.785051350479566</v>
      </c>
      <c r="V119" s="35">
        <v>9.9012075553167271</v>
      </c>
      <c r="W119" s="35">
        <v>6.8970986987936085</v>
      </c>
      <c r="X119" s="35">
        <v>5.3166483232327604</v>
      </c>
      <c r="Y119" s="35">
        <v>8.2214789472671921</v>
      </c>
      <c r="Z119" s="35">
        <v>9.3290129851744439</v>
      </c>
      <c r="AA119" s="35">
        <v>6.5147126908725301</v>
      </c>
      <c r="AB119" s="33">
        <v>1</v>
      </c>
    </row>
    <row r="120" spans="1:28" ht="15.75">
      <c r="A120" s="9">
        <v>13</v>
      </c>
      <c r="B120" s="10" t="s">
        <v>49</v>
      </c>
      <c r="C120" s="11">
        <v>7</v>
      </c>
      <c r="D120" s="39">
        <v>14582.400000000003</v>
      </c>
      <c r="E120" s="39">
        <f t="shared" si="2"/>
        <v>31817630.255312033</v>
      </c>
      <c r="F120" s="6">
        <v>980000</v>
      </c>
      <c r="G120" s="8">
        <v>20415.360000000004</v>
      </c>
      <c r="H120" s="16">
        <v>867</v>
      </c>
      <c r="I120" s="8">
        <v>191.1</v>
      </c>
      <c r="J120" s="3">
        <v>3680</v>
      </c>
      <c r="K120" s="18">
        <v>8749.44</v>
      </c>
      <c r="L120" s="20">
        <v>589.28571428571433</v>
      </c>
      <c r="M120" s="33">
        <v>1</v>
      </c>
      <c r="P120" s="9">
        <v>13</v>
      </c>
      <c r="Q120" s="10" t="s">
        <v>49</v>
      </c>
      <c r="R120" s="11">
        <v>7</v>
      </c>
      <c r="S120" s="35">
        <v>9.5875706010695634</v>
      </c>
      <c r="T120" s="35">
        <f t="shared" si="3"/>
        <v>17.275531104666062</v>
      </c>
      <c r="U120" s="35">
        <v>13.795307850646754</v>
      </c>
      <c r="V120" s="35">
        <v>9.9240428376907772</v>
      </c>
      <c r="W120" s="35">
        <v>6.7650389767805414</v>
      </c>
      <c r="X120" s="35">
        <v>5.2527968512462273</v>
      </c>
      <c r="Y120" s="35">
        <v>8.2106680311629763</v>
      </c>
      <c r="Z120" s="35">
        <v>9.0767449773035729</v>
      </c>
      <c r="AA120" s="35">
        <v>6.3789111497134678</v>
      </c>
      <c r="AB120" s="33">
        <v>1</v>
      </c>
    </row>
    <row r="121" spans="1:28" ht="15.75">
      <c r="A121" s="9">
        <v>14</v>
      </c>
      <c r="B121" s="10" t="s">
        <v>50</v>
      </c>
      <c r="C121" s="11">
        <v>1.5</v>
      </c>
      <c r="D121" s="39">
        <v>11067.000000000002</v>
      </c>
      <c r="E121" s="39">
        <f t="shared" si="2"/>
        <v>4516950.4901120188</v>
      </c>
      <c r="F121" s="6">
        <v>850000</v>
      </c>
      <c r="G121" s="8">
        <v>15493.800000000003</v>
      </c>
      <c r="H121" s="16">
        <v>816</v>
      </c>
      <c r="I121" s="8">
        <v>205.79999999999998</v>
      </c>
      <c r="J121" s="3">
        <v>3920</v>
      </c>
      <c r="K121" s="18">
        <v>10956.330000000002</v>
      </c>
      <c r="L121" s="20">
        <v>500</v>
      </c>
      <c r="M121" s="33">
        <v>1</v>
      </c>
      <c r="P121" s="9">
        <v>14</v>
      </c>
      <c r="Q121" s="10" t="s">
        <v>50</v>
      </c>
      <c r="R121" s="11">
        <v>1.5</v>
      </c>
      <c r="S121" s="35">
        <v>9.311722986264785</v>
      </c>
      <c r="T121" s="35">
        <f t="shared" si="3"/>
        <v>15.323347653786771</v>
      </c>
      <c r="U121" s="35">
        <v>13.652991628466498</v>
      </c>
      <c r="V121" s="35">
        <v>9.6481952228859988</v>
      </c>
      <c r="W121" s="35">
        <v>6.7044143549641069</v>
      </c>
      <c r="X121" s="35">
        <v>5.326904823399949</v>
      </c>
      <c r="Y121" s="35">
        <v>8.2738469327845081</v>
      </c>
      <c r="Z121" s="35">
        <v>9.3016726504112839</v>
      </c>
      <c r="AA121" s="35">
        <v>6.2146080984221914</v>
      </c>
      <c r="AB121" s="33">
        <v>1</v>
      </c>
    </row>
    <row r="122" spans="1:28" ht="15.75">
      <c r="A122" s="9">
        <v>15</v>
      </c>
      <c r="B122" s="10" t="s">
        <v>51</v>
      </c>
      <c r="C122" s="11">
        <v>1</v>
      </c>
      <c r="D122" s="39">
        <v>11621.28</v>
      </c>
      <c r="E122" s="39">
        <f t="shared" si="2"/>
        <v>7180212.5208662981</v>
      </c>
      <c r="F122" s="6">
        <v>880000</v>
      </c>
      <c r="G122" s="8">
        <v>16269.791999999999</v>
      </c>
      <c r="H122" s="16">
        <v>846.59999999999991</v>
      </c>
      <c r="I122" s="8">
        <v>184.8</v>
      </c>
      <c r="J122" s="3">
        <v>3640</v>
      </c>
      <c r="K122" s="18">
        <v>10575.364800000001</v>
      </c>
      <c r="L122" s="20">
        <v>675</v>
      </c>
      <c r="M122" s="33">
        <v>1</v>
      </c>
      <c r="P122" s="9">
        <v>15</v>
      </c>
      <c r="Q122" s="10" t="s">
        <v>51</v>
      </c>
      <c r="R122" s="11">
        <v>1</v>
      </c>
      <c r="S122" s="35">
        <v>9.3605931792446313</v>
      </c>
      <c r="T122" s="35">
        <f t="shared" si="3"/>
        <v>15.786839539592814</v>
      </c>
      <c r="U122" s="35">
        <v>13.687677186454389</v>
      </c>
      <c r="V122" s="35">
        <v>9.6970654158658451</v>
      </c>
      <c r="W122" s="35">
        <v>6.741228328086823</v>
      </c>
      <c r="X122" s="35">
        <v>5.2192741592075835</v>
      </c>
      <c r="Y122" s="35">
        <v>8.1997389606307856</v>
      </c>
      <c r="Z122" s="35">
        <v>9.266282499773391</v>
      </c>
      <c r="AA122" s="35">
        <v>6.5147126908725301</v>
      </c>
      <c r="AB122" s="33">
        <v>1</v>
      </c>
    </row>
    <row r="123" spans="1:28" ht="15.75">
      <c r="A123" s="9">
        <v>16</v>
      </c>
      <c r="B123" s="10" t="s">
        <v>52</v>
      </c>
      <c r="C123" s="11">
        <v>1.25</v>
      </c>
      <c r="D123" s="39">
        <v>10652.220000000001</v>
      </c>
      <c r="E123" s="39">
        <f t="shared" si="2"/>
        <v>2925919.2343005883</v>
      </c>
      <c r="F123" s="6">
        <v>830000</v>
      </c>
      <c r="G123" s="8">
        <v>14913.108000000002</v>
      </c>
      <c r="H123" s="16">
        <v>897.6</v>
      </c>
      <c r="I123" s="8">
        <v>201.6</v>
      </c>
      <c r="J123" s="3">
        <v>3440</v>
      </c>
      <c r="K123" s="18">
        <v>7882.6428000000014</v>
      </c>
      <c r="L123" s="20">
        <v>600</v>
      </c>
      <c r="M123" s="33">
        <v>1</v>
      </c>
      <c r="P123" s="9">
        <v>16</v>
      </c>
      <c r="Q123" s="10" t="s">
        <v>52</v>
      </c>
      <c r="R123" s="11">
        <v>1.25</v>
      </c>
      <c r="S123" s="35">
        <v>9.2735236001189669</v>
      </c>
      <c r="T123" s="35">
        <f t="shared" si="3"/>
        <v>14.88911925741316</v>
      </c>
      <c r="U123" s="35">
        <v>13.62918097977278</v>
      </c>
      <c r="V123" s="35">
        <v>9.6099958367401808</v>
      </c>
      <c r="W123" s="35">
        <v>6.7997245347684316</v>
      </c>
      <c r="X123" s="35">
        <v>5.3062855361972137</v>
      </c>
      <c r="Y123" s="35">
        <v>8.1432267503674449</v>
      </c>
      <c r="Z123" s="35">
        <v>8.9724185073350462</v>
      </c>
      <c r="AA123" s="35">
        <v>6.3969296552161463</v>
      </c>
      <c r="AB123" s="33">
        <v>1</v>
      </c>
    </row>
    <row r="124" spans="1:28" ht="15.75">
      <c r="A124" s="9">
        <v>17</v>
      </c>
      <c r="B124" s="10" t="s">
        <v>53</v>
      </c>
      <c r="C124" s="11">
        <v>1</v>
      </c>
      <c r="D124" s="39">
        <v>11541.3</v>
      </c>
      <c r="E124" s="39">
        <f t="shared" si="2"/>
        <v>6757981.8077977197</v>
      </c>
      <c r="F124" s="6">
        <v>850000</v>
      </c>
      <c r="G124" s="8">
        <v>16157.819999999998</v>
      </c>
      <c r="H124" s="16">
        <v>999.6</v>
      </c>
      <c r="I124" s="8">
        <v>186.9</v>
      </c>
      <c r="J124" s="3">
        <v>3320</v>
      </c>
      <c r="K124" s="18">
        <v>8540.5619999999999</v>
      </c>
      <c r="L124" s="20">
        <v>562.5</v>
      </c>
      <c r="M124" s="33">
        <v>1</v>
      </c>
      <c r="P124" s="9">
        <v>17</v>
      </c>
      <c r="Q124" s="10" t="s">
        <v>53</v>
      </c>
      <c r="R124" s="11">
        <v>1</v>
      </c>
      <c r="S124" s="35">
        <v>9.3536871853638175</v>
      </c>
      <c r="T124" s="35">
        <f t="shared" si="3"/>
        <v>15.726234854302131</v>
      </c>
      <c r="U124" s="35">
        <v>13.652991628466498</v>
      </c>
      <c r="V124" s="35">
        <v>9.6901594219850296</v>
      </c>
      <c r="W124" s="35">
        <v>6.9073551989607971</v>
      </c>
      <c r="X124" s="35">
        <v>5.2305737144615172</v>
      </c>
      <c r="Y124" s="35">
        <v>8.1077200619105341</v>
      </c>
      <c r="Z124" s="35">
        <v>9.052582092579895</v>
      </c>
      <c r="AA124" s="35">
        <v>6.3323911340785752</v>
      </c>
      <c r="AB124" s="33">
        <v>1</v>
      </c>
    </row>
    <row r="125" spans="1:28" ht="15.75">
      <c r="A125" s="9">
        <v>18</v>
      </c>
      <c r="B125" s="10" t="s">
        <v>54</v>
      </c>
      <c r="C125" s="11">
        <v>0.6</v>
      </c>
      <c r="D125" s="39">
        <v>11857.500000000002</v>
      </c>
      <c r="E125" s="39">
        <f t="shared" si="2"/>
        <v>8501958.7862548754</v>
      </c>
      <c r="F125" s="6">
        <v>850000</v>
      </c>
      <c r="G125" s="8">
        <v>16600.500000000004</v>
      </c>
      <c r="H125" s="16">
        <v>969</v>
      </c>
      <c r="I125" s="8">
        <v>203.70000000000002</v>
      </c>
      <c r="J125" s="3">
        <v>3560</v>
      </c>
      <c r="K125" s="18">
        <v>7707.3750000000018</v>
      </c>
      <c r="L125" s="20">
        <v>625</v>
      </c>
      <c r="M125" s="33">
        <v>1</v>
      </c>
      <c r="P125" s="9">
        <v>18</v>
      </c>
      <c r="Q125" s="10" t="s">
        <v>54</v>
      </c>
      <c r="R125" s="11">
        <v>0.6</v>
      </c>
      <c r="S125" s="35">
        <v>9.3807158577517367</v>
      </c>
      <c r="T125" s="35">
        <f t="shared" si="3"/>
        <v>15.955807140353823</v>
      </c>
      <c r="U125" s="35">
        <v>13.652991628466498</v>
      </c>
      <c r="V125" s="35">
        <v>9.7171880943729505</v>
      </c>
      <c r="W125" s="35">
        <v>6.8762646118907664</v>
      </c>
      <c r="X125" s="35">
        <v>5.3166483232327604</v>
      </c>
      <c r="Y125" s="35">
        <v>8.1775158238460754</v>
      </c>
      <c r="Z125" s="35">
        <v>8.9499329416592825</v>
      </c>
      <c r="AA125" s="35">
        <v>6.4377516497364011</v>
      </c>
      <c r="AB125" s="33">
        <v>1</v>
      </c>
    </row>
    <row r="126" spans="1:28" ht="15.75">
      <c r="A126" s="9">
        <v>19</v>
      </c>
      <c r="B126" s="10" t="s">
        <v>55</v>
      </c>
      <c r="C126" s="11">
        <v>1</v>
      </c>
      <c r="D126" s="39">
        <v>10750.8</v>
      </c>
      <c r="E126" s="39">
        <f t="shared" si="2"/>
        <v>3272885.711654867</v>
      </c>
      <c r="F126" s="6">
        <v>850000</v>
      </c>
      <c r="G126" s="8">
        <v>15051.119999999997</v>
      </c>
      <c r="H126" s="16">
        <v>918</v>
      </c>
      <c r="I126" s="8">
        <v>178.5</v>
      </c>
      <c r="J126" s="3">
        <v>2400</v>
      </c>
      <c r="K126" s="18">
        <v>8815.655999999999</v>
      </c>
      <c r="L126" s="20">
        <v>675</v>
      </c>
      <c r="M126" s="33">
        <v>1</v>
      </c>
      <c r="P126" s="9">
        <v>19</v>
      </c>
      <c r="Q126" s="10" t="s">
        <v>55</v>
      </c>
      <c r="R126" s="11">
        <v>1</v>
      </c>
      <c r="S126" s="35">
        <v>9.2827354493915326</v>
      </c>
      <c r="T126" s="35">
        <f t="shared" si="3"/>
        <v>15.001182634344739</v>
      </c>
      <c r="U126" s="35">
        <v>13.652991628466498</v>
      </c>
      <c r="V126" s="35">
        <v>9.6192076860127464</v>
      </c>
      <c r="W126" s="35">
        <v>6.8221973906204907</v>
      </c>
      <c r="X126" s="35">
        <v>5.1845886012196933</v>
      </c>
      <c r="Y126" s="35">
        <v>7.7832240163360371</v>
      </c>
      <c r="Z126" s="35">
        <v>9.084284510667695</v>
      </c>
      <c r="AA126" s="35">
        <v>6.5147126908725301</v>
      </c>
      <c r="AB126" s="33">
        <v>1</v>
      </c>
    </row>
    <row r="127" spans="1:28" ht="15.75">
      <c r="A127" s="9">
        <v>20</v>
      </c>
      <c r="B127" s="10" t="s">
        <v>56</v>
      </c>
      <c r="C127" s="11">
        <v>0.9</v>
      </c>
      <c r="D127" s="39">
        <v>15493.800000000001</v>
      </c>
      <c r="E127" s="39">
        <f t="shared" si="2"/>
        <v>42930169.788512006</v>
      </c>
      <c r="F127" s="6">
        <v>850000</v>
      </c>
      <c r="G127" s="8">
        <v>21691.320000000003</v>
      </c>
      <c r="H127" s="16">
        <v>999.59999999999991</v>
      </c>
      <c r="I127" s="8">
        <v>199.49999999999997</v>
      </c>
      <c r="J127" s="3">
        <v>3920</v>
      </c>
      <c r="K127" s="18">
        <v>13944.420000000002</v>
      </c>
      <c r="L127" s="20">
        <v>687.5</v>
      </c>
      <c r="M127" s="33">
        <v>1</v>
      </c>
      <c r="P127" s="9">
        <v>20</v>
      </c>
      <c r="Q127" s="10" t="s">
        <v>56</v>
      </c>
      <c r="R127" s="11">
        <v>0.9</v>
      </c>
      <c r="S127" s="35">
        <v>9.6481952228859988</v>
      </c>
      <c r="T127" s="35">
        <f t="shared" si="3"/>
        <v>17.575085395201356</v>
      </c>
      <c r="U127" s="35">
        <v>13.652991628466498</v>
      </c>
      <c r="V127" s="35">
        <v>9.9846674595072109</v>
      </c>
      <c r="W127" s="35">
        <v>6.9073551989607971</v>
      </c>
      <c r="X127" s="35">
        <v>5.2958142363299183</v>
      </c>
      <c r="Y127" s="35">
        <v>8.2738469327845081</v>
      </c>
      <c r="Z127" s="35">
        <v>9.5428347072281721</v>
      </c>
      <c r="AA127" s="35">
        <v>6.5330618295407268</v>
      </c>
      <c r="AB127" s="33">
        <v>1</v>
      </c>
    </row>
    <row r="128" spans="1:28" ht="15.75">
      <c r="A128" s="9">
        <v>21</v>
      </c>
      <c r="B128" s="10" t="s">
        <v>57</v>
      </c>
      <c r="C128" s="11">
        <v>1.5</v>
      </c>
      <c r="D128" s="39">
        <v>5718.75</v>
      </c>
      <c r="E128" s="39">
        <f t="shared" si="2"/>
        <v>10387330.272683464</v>
      </c>
      <c r="F128" s="6">
        <v>750000</v>
      </c>
      <c r="G128" s="8">
        <v>6004.6875</v>
      </c>
      <c r="H128" s="16">
        <v>612</v>
      </c>
      <c r="I128" s="8">
        <v>178.5</v>
      </c>
      <c r="J128" s="3">
        <v>2680.0000000000005</v>
      </c>
      <c r="K128" s="18">
        <v>4289.0625</v>
      </c>
      <c r="L128" s="20">
        <v>100</v>
      </c>
      <c r="M128" s="33">
        <v>1</v>
      </c>
      <c r="P128" s="9">
        <v>21</v>
      </c>
      <c r="Q128" s="10" t="s">
        <v>57</v>
      </c>
      <c r="R128" s="11">
        <v>1.5</v>
      </c>
      <c r="S128" s="35">
        <v>8.6515055290238312</v>
      </c>
      <c r="T128" s="35">
        <f t="shared" si="3"/>
        <v>16.156097378439156</v>
      </c>
      <c r="U128" s="35">
        <v>13.527828485512494</v>
      </c>
      <c r="V128" s="35">
        <v>8.7002956931932633</v>
      </c>
      <c r="W128" s="35">
        <v>6.4167322825123261</v>
      </c>
      <c r="X128" s="35">
        <v>5.1845886012196933</v>
      </c>
      <c r="Y128" s="35">
        <v>7.8935720735049024</v>
      </c>
      <c r="Z128" s="35">
        <v>8.3638234565720513</v>
      </c>
      <c r="AA128" s="35">
        <v>4.6051701859880918</v>
      </c>
      <c r="AB128" s="33">
        <v>1</v>
      </c>
    </row>
    <row r="129" spans="1:28" ht="15.75">
      <c r="A129" s="9">
        <v>22</v>
      </c>
      <c r="B129" s="10" t="s">
        <v>58</v>
      </c>
      <c r="C129" s="11">
        <v>1.2</v>
      </c>
      <c r="D129" s="39">
        <v>7215</v>
      </c>
      <c r="E129" s="39">
        <f t="shared" si="2"/>
        <v>2981451.9426834565</v>
      </c>
      <c r="F129" s="6">
        <v>780000</v>
      </c>
      <c r="G129" s="8">
        <v>7575.75</v>
      </c>
      <c r="H129" s="16">
        <v>714</v>
      </c>
      <c r="I129" s="8">
        <v>157.5</v>
      </c>
      <c r="J129" s="3">
        <v>2000</v>
      </c>
      <c r="K129" s="18">
        <v>5555.55</v>
      </c>
      <c r="L129" s="20">
        <v>93.75</v>
      </c>
      <c r="M129" s="33">
        <v>1</v>
      </c>
      <c r="P129" s="9">
        <v>22</v>
      </c>
      <c r="Q129" s="10" t="s">
        <v>58</v>
      </c>
      <c r="R129" s="11">
        <v>1.2</v>
      </c>
      <c r="S129" s="35">
        <v>8.8839174712079707</v>
      </c>
      <c r="T129" s="35">
        <f t="shared" si="3"/>
        <v>14.907920968912444</v>
      </c>
      <c r="U129" s="35">
        <v>13.567049198665774</v>
      </c>
      <c r="V129" s="35">
        <v>8.9327076353774029</v>
      </c>
      <c r="W129" s="35">
        <v>6.5708829623395841</v>
      </c>
      <c r="X129" s="35">
        <v>5.0594254582656877</v>
      </c>
      <c r="Y129" s="35">
        <v>7.6009024595420822</v>
      </c>
      <c r="Z129" s="35">
        <v>8.622552707073563</v>
      </c>
      <c r="AA129" s="35">
        <v>4.5406316648505198</v>
      </c>
      <c r="AB129" s="33">
        <v>1</v>
      </c>
    </row>
    <row r="130" spans="1:28" ht="15.75">
      <c r="A130" s="9">
        <v>23</v>
      </c>
      <c r="B130" s="10" t="s">
        <v>59</v>
      </c>
      <c r="C130" s="11">
        <v>2</v>
      </c>
      <c r="D130" s="39">
        <v>8591.25</v>
      </c>
      <c r="E130" s="39">
        <f t="shared" si="2"/>
        <v>122806.89196916482</v>
      </c>
      <c r="F130" s="6">
        <v>790000</v>
      </c>
      <c r="G130" s="8">
        <v>9020.8125</v>
      </c>
      <c r="H130" s="16">
        <v>856.8</v>
      </c>
      <c r="I130" s="8">
        <v>184.8</v>
      </c>
      <c r="J130" s="3">
        <v>2880</v>
      </c>
      <c r="K130" s="18">
        <v>6701.1750000000002</v>
      </c>
      <c r="L130" s="20">
        <v>150</v>
      </c>
      <c r="M130" s="33">
        <v>1</v>
      </c>
      <c r="P130" s="9">
        <v>23</v>
      </c>
      <c r="Q130" s="10" t="s">
        <v>59</v>
      </c>
      <c r="R130" s="11">
        <v>2</v>
      </c>
      <c r="S130" s="35">
        <v>9.0584995224358149</v>
      </c>
      <c r="T130" s="35">
        <f t="shared" si="3"/>
        <v>11.718368416647714</v>
      </c>
      <c r="U130" s="35">
        <v>13.579788224443204</v>
      </c>
      <c r="V130" s="35">
        <v>9.1072896866052471</v>
      </c>
      <c r="W130" s="35">
        <v>6.753204519133539</v>
      </c>
      <c r="X130" s="35">
        <v>5.2192741592075835</v>
      </c>
      <c r="Y130" s="35">
        <v>7.965545573129992</v>
      </c>
      <c r="Z130" s="35">
        <v>8.8100381631373157</v>
      </c>
      <c r="AA130" s="35">
        <v>5.0106352940962555</v>
      </c>
      <c r="AB130" s="33">
        <v>1</v>
      </c>
    </row>
    <row r="131" spans="1:28" ht="15.75">
      <c r="A131" s="9">
        <v>24</v>
      </c>
      <c r="B131" s="10" t="s">
        <v>60</v>
      </c>
      <c r="C131" s="11">
        <v>1</v>
      </c>
      <c r="D131" s="39">
        <v>7796.25</v>
      </c>
      <c r="E131" s="39">
        <f t="shared" si="2"/>
        <v>1312028.5391120254</v>
      </c>
      <c r="F131" s="6">
        <v>810000</v>
      </c>
      <c r="G131" s="8">
        <v>8186.0625</v>
      </c>
      <c r="H131" s="16">
        <v>918</v>
      </c>
      <c r="I131" s="8">
        <v>147</v>
      </c>
      <c r="J131" s="3">
        <v>3080</v>
      </c>
      <c r="K131" s="18">
        <v>5535.3374999999996</v>
      </c>
      <c r="L131" s="20">
        <v>225</v>
      </c>
      <c r="M131" s="33">
        <v>1</v>
      </c>
      <c r="P131" s="9">
        <v>24</v>
      </c>
      <c r="Q131" s="10" t="s">
        <v>60</v>
      </c>
      <c r="R131" s="11">
        <v>1</v>
      </c>
      <c r="S131" s="35">
        <v>8.961398127840333</v>
      </c>
      <c r="T131" s="35">
        <f t="shared" si="3"/>
        <v>14.087085000621563</v>
      </c>
      <c r="U131" s="35">
        <v>13.604789526648622</v>
      </c>
      <c r="V131" s="35">
        <v>9.0101882920097651</v>
      </c>
      <c r="W131" s="35">
        <v>6.8221973906204907</v>
      </c>
      <c r="X131" s="35">
        <v>4.990432586778736</v>
      </c>
      <c r="Y131" s="35">
        <v>8.0326848759676199</v>
      </c>
      <c r="Z131" s="35">
        <v>8.6189078188935557</v>
      </c>
      <c r="AA131" s="35">
        <v>5.4161004022044201</v>
      </c>
      <c r="AB131" s="33">
        <v>1</v>
      </c>
    </row>
    <row r="132" spans="1:28" ht="15.75">
      <c r="A132" s="9">
        <v>25</v>
      </c>
      <c r="B132" s="10" t="s">
        <v>61</v>
      </c>
      <c r="C132" s="11">
        <v>1</v>
      </c>
      <c r="D132" s="39">
        <v>7122.5</v>
      </c>
      <c r="E132" s="39">
        <f t="shared" ref="E132:E142" si="4">(D132-$D$146)^2</f>
        <v>3309445.4991120286</v>
      </c>
      <c r="F132" s="6">
        <v>740000</v>
      </c>
      <c r="G132" s="8">
        <v>7478.625</v>
      </c>
      <c r="H132" s="16">
        <v>816</v>
      </c>
      <c r="I132" s="8">
        <v>168</v>
      </c>
      <c r="J132" s="3">
        <v>3400</v>
      </c>
      <c r="K132" s="18">
        <v>5341.875</v>
      </c>
      <c r="L132" s="20">
        <v>187.5</v>
      </c>
      <c r="M132" s="33">
        <v>1</v>
      </c>
      <c r="P132" s="9">
        <v>25</v>
      </c>
      <c r="Q132" s="10" t="s">
        <v>61</v>
      </c>
      <c r="R132" s="11">
        <v>1</v>
      </c>
      <c r="S132" s="35">
        <v>8.871014066372064</v>
      </c>
      <c r="T132" s="35">
        <f t="shared" ref="T132:T142" si="5">LN(E132)</f>
        <v>15.012291210392833</v>
      </c>
      <c r="U132" s="35">
        <v>13.514405465180353</v>
      </c>
      <c r="V132" s="35">
        <v>8.9198042305414962</v>
      </c>
      <c r="W132" s="35">
        <v>6.7044143549641069</v>
      </c>
      <c r="X132" s="35">
        <v>5.1239639794032588</v>
      </c>
      <c r="Y132" s="35">
        <v>8.1315307106042525</v>
      </c>
      <c r="Z132" s="35">
        <v>8.5833319939202823</v>
      </c>
      <c r="AA132" s="35">
        <v>5.2337788454104652</v>
      </c>
      <c r="AB132" s="33">
        <v>1</v>
      </c>
    </row>
    <row r="133" spans="1:28" ht="15.75">
      <c r="A133" s="9">
        <v>26</v>
      </c>
      <c r="B133" s="10" t="s">
        <v>62</v>
      </c>
      <c r="C133" s="11">
        <v>3.5</v>
      </c>
      <c r="D133" s="39">
        <v>7200</v>
      </c>
      <c r="E133" s="39">
        <f t="shared" si="4"/>
        <v>3033477.5869691712</v>
      </c>
      <c r="F133" s="6">
        <v>720000</v>
      </c>
      <c r="G133" s="8">
        <v>7560</v>
      </c>
      <c r="H133" s="16">
        <v>816</v>
      </c>
      <c r="I133" s="8">
        <v>159.6</v>
      </c>
      <c r="J133" s="3">
        <v>2080</v>
      </c>
      <c r="K133" s="18">
        <v>4752</v>
      </c>
      <c r="L133" s="20">
        <v>235.71428571428572</v>
      </c>
      <c r="M133" s="33">
        <v>1</v>
      </c>
      <c r="P133" s="9">
        <v>26</v>
      </c>
      <c r="Q133" s="10" t="s">
        <v>62</v>
      </c>
      <c r="R133" s="11">
        <v>3.5</v>
      </c>
      <c r="S133" s="35">
        <v>8.8818363050041462</v>
      </c>
      <c r="T133" s="35">
        <f t="shared" si="5"/>
        <v>14.925220237831894</v>
      </c>
      <c r="U133" s="35">
        <v>13.487006490992238</v>
      </c>
      <c r="V133" s="35">
        <v>8.9306264691735784</v>
      </c>
      <c r="W133" s="35">
        <v>6.7044143549641069</v>
      </c>
      <c r="X133" s="35">
        <v>5.0726706850157086</v>
      </c>
      <c r="Y133" s="35">
        <v>7.6401231726953638</v>
      </c>
      <c r="Z133" s="35">
        <v>8.4663208610424814</v>
      </c>
      <c r="AA133" s="35">
        <v>5.4626204178393127</v>
      </c>
      <c r="AB133" s="33">
        <v>1</v>
      </c>
    </row>
    <row r="134" spans="1:28" ht="15.75">
      <c r="A134" s="9">
        <v>27</v>
      </c>
      <c r="B134" s="10" t="s">
        <v>63</v>
      </c>
      <c r="C134" s="11">
        <v>1.25</v>
      </c>
      <c r="D134" s="39">
        <v>6562.5</v>
      </c>
      <c r="E134" s="39">
        <f t="shared" si="4"/>
        <v>5660536.2191120312</v>
      </c>
      <c r="F134" s="6">
        <v>700000</v>
      </c>
      <c r="G134" s="8">
        <v>6890.625</v>
      </c>
      <c r="H134" s="16">
        <v>765</v>
      </c>
      <c r="I134" s="8">
        <v>159.6</v>
      </c>
      <c r="J134" s="3">
        <v>2800</v>
      </c>
      <c r="K134" s="18">
        <v>5971.875</v>
      </c>
      <c r="L134" s="20">
        <v>135</v>
      </c>
      <c r="M134" s="33">
        <v>1</v>
      </c>
      <c r="P134" s="9">
        <v>27</v>
      </c>
      <c r="Q134" s="10" t="s">
        <v>63</v>
      </c>
      <c r="R134" s="11">
        <v>1.25</v>
      </c>
      <c r="S134" s="35">
        <v>8.7891269068998792</v>
      </c>
      <c r="T134" s="35">
        <f t="shared" si="5"/>
        <v>15.549029184050987</v>
      </c>
      <c r="U134" s="35">
        <v>13.458835614025542</v>
      </c>
      <c r="V134" s="35">
        <v>8.8379170710693113</v>
      </c>
      <c r="W134" s="35">
        <v>6.6398758338265358</v>
      </c>
      <c r="X134" s="35">
        <v>5.0726706850157086</v>
      </c>
      <c r="Y134" s="35">
        <v>7.9373746961632952</v>
      </c>
      <c r="Z134" s="35">
        <v>8.6948162274286371</v>
      </c>
      <c r="AA134" s="35">
        <v>4.9052747784384296</v>
      </c>
      <c r="AB134" s="33">
        <v>1</v>
      </c>
    </row>
    <row r="135" spans="1:28" ht="15.75">
      <c r="A135" s="9">
        <v>28</v>
      </c>
      <c r="B135" s="10" t="s">
        <v>64</v>
      </c>
      <c r="C135" s="11">
        <v>2</v>
      </c>
      <c r="D135" s="39">
        <v>7602.0000000000009</v>
      </c>
      <c r="E135" s="39">
        <f t="shared" si="4"/>
        <v>1794764.320112024</v>
      </c>
      <c r="F135" s="6">
        <v>700000</v>
      </c>
      <c r="G135" s="8">
        <v>10566.78</v>
      </c>
      <c r="H135" s="16">
        <v>836.4</v>
      </c>
      <c r="I135" s="8">
        <v>178.5</v>
      </c>
      <c r="J135" s="3">
        <v>3520</v>
      </c>
      <c r="K135" s="18">
        <v>6385.68</v>
      </c>
      <c r="L135" s="20">
        <v>262.5</v>
      </c>
      <c r="M135" s="33">
        <v>1</v>
      </c>
      <c r="P135" s="9">
        <v>28</v>
      </c>
      <c r="Q135" s="10" t="s">
        <v>64</v>
      </c>
      <c r="R135" s="11">
        <v>2</v>
      </c>
      <c r="S135" s="35">
        <v>8.9361666495491949</v>
      </c>
      <c r="T135" s="35">
        <f t="shared" si="5"/>
        <v>14.400384273296451</v>
      </c>
      <c r="U135" s="35">
        <v>13.458835614025542</v>
      </c>
      <c r="V135" s="35">
        <v>9.2654703966917946</v>
      </c>
      <c r="W135" s="35">
        <v>6.7291069675544781</v>
      </c>
      <c r="X135" s="35">
        <v>5.1845886012196933</v>
      </c>
      <c r="Y135" s="35">
        <v>8.1662162685921427</v>
      </c>
      <c r="Z135" s="35">
        <v>8.7618132624044165</v>
      </c>
      <c r="AA135" s="35">
        <v>5.5702510820316782</v>
      </c>
      <c r="AB135" s="33">
        <v>1</v>
      </c>
    </row>
    <row r="136" spans="1:28" ht="15.75">
      <c r="A136" s="9">
        <v>29</v>
      </c>
      <c r="B136" s="10" t="s">
        <v>65</v>
      </c>
      <c r="C136" s="11">
        <v>1.75</v>
      </c>
      <c r="D136" s="39">
        <v>11039.19</v>
      </c>
      <c r="E136" s="39">
        <f t="shared" si="4"/>
        <v>4399514.0407177275</v>
      </c>
      <c r="F136" s="6">
        <v>1070000</v>
      </c>
      <c r="G136" s="8">
        <v>15344.474099999998</v>
      </c>
      <c r="H136" s="16">
        <v>805.80000000000007</v>
      </c>
      <c r="I136" s="8">
        <v>186.9</v>
      </c>
      <c r="J136" s="3">
        <v>3600</v>
      </c>
      <c r="K136" s="18">
        <v>8610.5681999999997</v>
      </c>
      <c r="L136" s="20">
        <v>535.71428571428567</v>
      </c>
      <c r="M136" s="33">
        <v>1</v>
      </c>
      <c r="P136" s="9">
        <v>29</v>
      </c>
      <c r="Q136" s="10" t="s">
        <v>65</v>
      </c>
      <c r="R136" s="11">
        <v>1.75</v>
      </c>
      <c r="S136" s="35">
        <v>9.3092069475741912</v>
      </c>
      <c r="T136" s="35">
        <f t="shared" si="5"/>
        <v>15.297004647497534</v>
      </c>
      <c r="U136" s="35">
        <v>13.883169206438088</v>
      </c>
      <c r="V136" s="35">
        <v>9.6385106947167909</v>
      </c>
      <c r="W136" s="35">
        <v>6.6918355727572472</v>
      </c>
      <c r="X136" s="35">
        <v>5.2305737144615172</v>
      </c>
      <c r="Y136" s="35">
        <v>8.1886891244442008</v>
      </c>
      <c r="Z136" s="35">
        <v>9.0607455882756902</v>
      </c>
      <c r="AA136" s="35">
        <v>6.2836009699091431</v>
      </c>
      <c r="AB136" s="33">
        <v>1</v>
      </c>
    </row>
    <row r="137" spans="1:28" ht="15.75">
      <c r="A137" s="9">
        <v>30</v>
      </c>
      <c r="B137" s="10" t="s">
        <v>66</v>
      </c>
      <c r="C137" s="11">
        <v>1</v>
      </c>
      <c r="D137" s="39">
        <v>12279.040000000003</v>
      </c>
      <c r="E137" s="39">
        <f t="shared" si="4"/>
        <v>11137917.418374881</v>
      </c>
      <c r="F137" s="6">
        <v>1060000</v>
      </c>
      <c r="G137" s="8">
        <v>17067.865600000001</v>
      </c>
      <c r="H137" s="16">
        <v>979.19999999999993</v>
      </c>
      <c r="I137" s="8">
        <v>184.8</v>
      </c>
      <c r="J137" s="3">
        <v>3160</v>
      </c>
      <c r="K137" s="18">
        <v>9946.0224000000035</v>
      </c>
      <c r="L137" s="20">
        <v>618.75</v>
      </c>
      <c r="M137" s="33">
        <v>1</v>
      </c>
      <c r="P137" s="9">
        <v>30</v>
      </c>
      <c r="Q137" s="10" t="s">
        <v>66</v>
      </c>
      <c r="R137" s="11">
        <v>1</v>
      </c>
      <c r="S137" s="35">
        <v>9.4156490227494736</v>
      </c>
      <c r="T137" s="35">
        <f t="shared" si="5"/>
        <v>16.225865828700858</v>
      </c>
      <c r="U137" s="35">
        <v>13.87377946608825</v>
      </c>
      <c r="V137" s="35">
        <v>9.7449527698920733</v>
      </c>
      <c r="W137" s="35">
        <v>6.8867359117580618</v>
      </c>
      <c r="X137" s="35">
        <v>5.2192741592075835</v>
      </c>
      <c r="Y137" s="35">
        <v>8.0583273065809582</v>
      </c>
      <c r="Z137" s="35">
        <v>9.2049279914338218</v>
      </c>
      <c r="AA137" s="35">
        <v>6.4277013138829</v>
      </c>
      <c r="AB137" s="33">
        <v>1</v>
      </c>
    </row>
    <row r="138" spans="1:28" ht="15.75">
      <c r="A138" s="9">
        <v>31</v>
      </c>
      <c r="B138" s="10" t="s">
        <v>67</v>
      </c>
      <c r="C138" s="11">
        <v>2.5</v>
      </c>
      <c r="D138" s="39">
        <v>14443.8</v>
      </c>
      <c r="E138" s="39">
        <f t="shared" si="4"/>
        <v>30273234.888511989</v>
      </c>
      <c r="F138" s="6">
        <v>1050000</v>
      </c>
      <c r="G138" s="8">
        <v>20076.881999999998</v>
      </c>
      <c r="H138" s="16">
        <v>969</v>
      </c>
      <c r="I138" s="8">
        <v>205.8</v>
      </c>
      <c r="J138" s="3">
        <v>3800</v>
      </c>
      <c r="K138" s="18">
        <v>10543.973999999998</v>
      </c>
      <c r="L138" s="20">
        <v>577.5</v>
      </c>
      <c r="M138" s="33">
        <v>1</v>
      </c>
      <c r="P138" s="9">
        <v>31</v>
      </c>
      <c r="Q138" s="10" t="s">
        <v>67</v>
      </c>
      <c r="R138" s="11">
        <v>2.5</v>
      </c>
      <c r="S138" s="35">
        <v>9.5780205357215884</v>
      </c>
      <c r="T138" s="35">
        <f t="shared" si="5"/>
        <v>17.225774543094751</v>
      </c>
      <c r="U138" s="35">
        <v>13.864300722133706</v>
      </c>
      <c r="V138" s="35">
        <v>9.9073242828641899</v>
      </c>
      <c r="W138" s="35">
        <v>6.8762646118907664</v>
      </c>
      <c r="X138" s="35">
        <v>5.326904823399949</v>
      </c>
      <c r="Y138" s="35">
        <v>8.2427563457144775</v>
      </c>
      <c r="Z138" s="35">
        <v>9.2633097908818876</v>
      </c>
      <c r="AA138" s="35">
        <v>6.3587084423959483</v>
      </c>
      <c r="AB138" s="33">
        <v>1</v>
      </c>
    </row>
    <row r="139" spans="1:28" ht="15.75">
      <c r="A139" s="9">
        <v>32</v>
      </c>
      <c r="B139" s="10" t="s">
        <v>68</v>
      </c>
      <c r="C139" s="11">
        <v>3</v>
      </c>
      <c r="D139" s="39">
        <v>12733.35</v>
      </c>
      <c r="E139" s="39">
        <f t="shared" si="4"/>
        <v>14376699.638912007</v>
      </c>
      <c r="F139" s="6">
        <v>1050000</v>
      </c>
      <c r="G139" s="8">
        <v>17699.356499999998</v>
      </c>
      <c r="H139" s="16">
        <v>958.79999999999984</v>
      </c>
      <c r="I139" s="8">
        <v>207.9</v>
      </c>
      <c r="J139" s="3">
        <v>3680</v>
      </c>
      <c r="K139" s="18">
        <v>11332.681500000001</v>
      </c>
      <c r="L139" s="20">
        <v>750</v>
      </c>
      <c r="M139" s="33">
        <v>1</v>
      </c>
      <c r="P139" s="9">
        <v>32</v>
      </c>
      <c r="Q139" s="10" t="s">
        <v>68</v>
      </c>
      <c r="R139" s="11">
        <v>3</v>
      </c>
      <c r="S139" s="35">
        <v>9.451979814826224</v>
      </c>
      <c r="T139" s="35">
        <f t="shared" si="5"/>
        <v>16.481119373408795</v>
      </c>
      <c r="U139" s="35">
        <v>13.864300722133706</v>
      </c>
      <c r="V139" s="35">
        <v>9.7812835619688236</v>
      </c>
      <c r="W139" s="35">
        <v>6.8656825025602295</v>
      </c>
      <c r="X139" s="35">
        <v>5.3370571948639673</v>
      </c>
      <c r="Y139" s="35">
        <v>8.2106680311629763</v>
      </c>
      <c r="Z139" s="35">
        <v>9.3354459985702718</v>
      </c>
      <c r="AA139" s="35">
        <v>6.620073206530356</v>
      </c>
      <c r="AB139" s="33">
        <v>1</v>
      </c>
    </row>
    <row r="140" spans="1:28" ht="15.75">
      <c r="A140" s="9">
        <v>33</v>
      </c>
      <c r="B140" s="10" t="s">
        <v>69</v>
      </c>
      <c r="C140" s="11">
        <v>0.6</v>
      </c>
      <c r="D140" s="39">
        <v>15299.930000000002</v>
      </c>
      <c r="E140" s="39">
        <f t="shared" si="4"/>
        <v>40427239.513923451</v>
      </c>
      <c r="F140" s="6">
        <v>1070000</v>
      </c>
      <c r="G140" s="8">
        <v>21266.902700000002</v>
      </c>
      <c r="H140" s="16">
        <v>938.4000000000002</v>
      </c>
      <c r="I140" s="8">
        <v>165.9</v>
      </c>
      <c r="J140" s="3">
        <v>3400</v>
      </c>
      <c r="K140" s="18">
        <v>12086.944700000002</v>
      </c>
      <c r="L140" s="20">
        <v>750</v>
      </c>
      <c r="M140" s="33">
        <v>1</v>
      </c>
      <c r="P140" s="9">
        <v>33</v>
      </c>
      <c r="Q140" s="10" t="s">
        <v>69</v>
      </c>
      <c r="R140" s="11">
        <v>0.6</v>
      </c>
      <c r="S140" s="35">
        <v>9.6356035322066624</v>
      </c>
      <c r="T140" s="35">
        <f t="shared" si="5"/>
        <v>17.515014361124219</v>
      </c>
      <c r="U140" s="35">
        <v>13.883169206438088</v>
      </c>
      <c r="V140" s="35">
        <v>9.9649072793492621</v>
      </c>
      <c r="W140" s="35">
        <v>6.8441762973392661</v>
      </c>
      <c r="X140" s="35">
        <v>5.1113851971963991</v>
      </c>
      <c r="Y140" s="35">
        <v>8.1315307106042525</v>
      </c>
      <c r="Z140" s="35">
        <v>9.399881198685593</v>
      </c>
      <c r="AA140" s="35">
        <v>6.620073206530356</v>
      </c>
      <c r="AB140" s="33">
        <v>1</v>
      </c>
    </row>
    <row r="141" spans="1:28" ht="15.75">
      <c r="A141" s="9">
        <v>34</v>
      </c>
      <c r="B141" s="10" t="s">
        <v>70</v>
      </c>
      <c r="C141" s="11">
        <v>0.9</v>
      </c>
      <c r="D141" s="39">
        <v>15059.200000000003</v>
      </c>
      <c r="E141" s="39">
        <f t="shared" si="4"/>
        <v>37423951.322283454</v>
      </c>
      <c r="F141" s="6">
        <v>1040000</v>
      </c>
      <c r="G141" s="8">
        <v>20932.288000000004</v>
      </c>
      <c r="H141" s="16">
        <v>1009.8</v>
      </c>
      <c r="I141" s="8">
        <v>168.00000000000003</v>
      </c>
      <c r="J141" s="3">
        <v>3560</v>
      </c>
      <c r="K141" s="18">
        <v>11444.992000000002</v>
      </c>
      <c r="L141" s="20">
        <v>625</v>
      </c>
      <c r="M141" s="33">
        <v>1</v>
      </c>
      <c r="P141" s="9">
        <v>34</v>
      </c>
      <c r="Q141" s="10" t="s">
        <v>70</v>
      </c>
      <c r="R141" s="11">
        <v>0.9</v>
      </c>
      <c r="S141" s="35">
        <v>9.6197443790929889</v>
      </c>
      <c r="T141" s="35">
        <f t="shared" si="5"/>
        <v>17.437821467096708</v>
      </c>
      <c r="U141" s="35">
        <v>13.854731271117556</v>
      </c>
      <c r="V141" s="35">
        <v>9.9490481262355885</v>
      </c>
      <c r="W141" s="35">
        <v>6.9175075704248155</v>
      </c>
      <c r="X141" s="35">
        <v>5.1239639794032588</v>
      </c>
      <c r="Y141" s="35">
        <v>8.1775158238460754</v>
      </c>
      <c r="Z141" s="35">
        <v>9.3453075333912281</v>
      </c>
      <c r="AA141" s="35">
        <v>6.4377516497364011</v>
      </c>
      <c r="AB141" s="33">
        <v>1</v>
      </c>
    </row>
    <row r="142" spans="1:28" ht="15.75">
      <c r="A142" s="9">
        <v>35</v>
      </c>
      <c r="B142" s="10" t="s">
        <v>71</v>
      </c>
      <c r="C142" s="11">
        <v>1.75</v>
      </c>
      <c r="D142" s="39">
        <v>14253.750000000002</v>
      </c>
      <c r="E142" s="39">
        <f t="shared" si="4"/>
        <v>28218001.174112014</v>
      </c>
      <c r="F142" s="6">
        <v>1050000</v>
      </c>
      <c r="G142" s="8">
        <v>19812.712500000001</v>
      </c>
      <c r="H142" s="16">
        <v>969</v>
      </c>
      <c r="I142" s="8">
        <v>157.5</v>
      </c>
      <c r="J142" s="3">
        <v>2800</v>
      </c>
      <c r="K142" s="18">
        <v>10832.850000000002</v>
      </c>
      <c r="L142" s="20">
        <v>707.14285714285711</v>
      </c>
      <c r="M142" s="33">
        <v>1</v>
      </c>
      <c r="P142" s="9">
        <v>35</v>
      </c>
      <c r="Q142" s="10" t="s">
        <v>71</v>
      </c>
      <c r="R142" s="11">
        <v>1.75</v>
      </c>
      <c r="S142" s="35">
        <v>9.5647753089715675</v>
      </c>
      <c r="T142" s="35">
        <f t="shared" si="5"/>
        <v>17.155470671763858</v>
      </c>
      <c r="U142" s="35">
        <v>13.864300722133706</v>
      </c>
      <c r="V142" s="35">
        <v>9.8940790561141689</v>
      </c>
      <c r="W142" s="35">
        <v>6.8762646118907664</v>
      </c>
      <c r="X142" s="35">
        <v>5.0594254582656877</v>
      </c>
      <c r="Y142" s="35">
        <v>7.9373746961632952</v>
      </c>
      <c r="Z142" s="35">
        <v>9.2903384632698085</v>
      </c>
      <c r="AA142" s="35">
        <v>6.5612327065074227</v>
      </c>
      <c r="AB142" s="33">
        <v>1</v>
      </c>
    </row>
    <row r="144" spans="1:28">
      <c r="D144" s="43"/>
    </row>
    <row r="145" spans="4:4">
      <c r="D145" s="44"/>
    </row>
    <row r="146" spans="4:4" ht="15.75">
      <c r="D146" s="46">
        <v>8941.6881428571451</v>
      </c>
    </row>
  </sheetData>
  <mergeCells count="26">
    <mergeCell ref="M1:M2"/>
    <mergeCell ref="A1:A2"/>
    <mergeCell ref="B1:B2"/>
    <mergeCell ref="C1:C2"/>
    <mergeCell ref="D1:D2"/>
    <mergeCell ref="F1:F2"/>
    <mergeCell ref="G1:G2"/>
    <mergeCell ref="E1:E2"/>
    <mergeCell ref="H1:H2"/>
    <mergeCell ref="I1:I2"/>
    <mergeCell ref="J1:J2"/>
    <mergeCell ref="K1:K2"/>
    <mergeCell ref="L1:L2"/>
    <mergeCell ref="AB1:AB2"/>
    <mergeCell ref="P1:P2"/>
    <mergeCell ref="Q1:Q2"/>
    <mergeCell ref="R1:R2"/>
    <mergeCell ref="S1:S2"/>
    <mergeCell ref="U1:U2"/>
    <mergeCell ref="V1:V2"/>
    <mergeCell ref="T1:T2"/>
    <mergeCell ref="W1:W2"/>
    <mergeCell ref="X1:X2"/>
    <mergeCell ref="Y1:Y2"/>
    <mergeCell ref="Z1:Z2"/>
    <mergeCell ref="AA1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16" zoomScale="70" zoomScaleNormal="70" workbookViewId="0">
      <selection activeCell="O37" sqref="O3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PRODUKTIVITAS</vt:lpstr>
      <vt:lpstr>HASIL OLAH PROD</vt:lpstr>
      <vt:lpstr>RISIKO</vt:lpstr>
      <vt:lpstr>HASIL OLAH RISIKO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Kania Larasati Hartoyo</cp:lastModifiedBy>
  <dcterms:created xsi:type="dcterms:W3CDTF">2018-04-24T09:06:42Z</dcterms:created>
  <dcterms:modified xsi:type="dcterms:W3CDTF">2018-05-20T02:26:32Z</dcterms:modified>
</cp:coreProperties>
</file>